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a56e29907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мета" sheetId="1" r:id="R2fd67dff6a0042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#,##0 &quot;₽&quot;"/>
    <x:numFmt numFmtId="202" formatCode="0"/>
    <x:numFmt numFmtId="203" formatCode="0.00"/>
    <x:numFmt numFmtId="204" formatCode="dd.mm.yyyy"/>
    <x:numFmt numFmtId="205" formatCode="#,##0"/>
  </x:numFmts>
  <x:fonts count="30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F2937"/>
      <x:name val="Carlito"/>
    </x:font>
    <x:font>
      <x:sz val="9"/>
      <x:color rgb="FF1F2937"/>
      <x:name val="Carlito"/>
    </x:font>
    <x:font>
      <x:b/>
      <x:sz val="12"/>
      <x:color rgb="FF173F52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9"/>
      <x:name val="Carlito"/>
    </x:font>
    <x:font>
      <x:b/>
      <x:sz val="12"/>
      <x:color rgb="FFFFFFFF"/>
      <x:name val="Carlito"/>
    </x:font>
    <x:font>
      <x:sz val="8"/>
      <x:color rgb="FF6B7280"/>
      <x:name val="Carlito"/>
    </x:font>
    <x:font>
      <x:b/>
      <x:sz val="10"/>
      <x:color rgb="FF1F2937"/>
      <x:name val="Arial"/>
    </x:font>
    <x:font>
      <x:sz val="10"/>
      <x:color rgb="FF1F2937"/>
      <x:name val="Arial"/>
    </x:font>
    <x:font>
      <x:b/>
      <x:sz val="14"/>
      <x:color rgb="FFFFFFFF"/>
      <x:name val="Arial"/>
    </x:font>
    <x:font>
      <x:b/>
      <x:sz val="12"/>
      <x:color rgb="FF173F52"/>
      <x:name val="Arial"/>
    </x:font>
    <x:font>
      <x:b/>
      <x:sz val="12"/>
      <x:color rgb="FFFFFFFF"/>
      <x:name val="Arial"/>
    </x:font>
    <x:font>
      <x:b/>
      <x:sz val="10"/>
      <x:color rgb="FFFFFFFF"/>
      <x:name val="Arial"/>
    </x:font>
    <x:font>
      <x:sz val="11"/>
      <x:color rgb="FF203044"/>
      <x:name val="Arial"/>
    </x:font>
    <x:font>
      <x:b/>
      <x:sz val="11"/>
      <x:color rgb="FF203044"/>
      <x:name val="Arial"/>
    </x:font>
    <x:font>
      <x:b/>
      <x:sz val="15"/>
      <x:color rgb="FF203044"/>
      <x:name val="Arial"/>
    </x:font>
    <x:font>
      <x:sz val="11"/>
      <x:color rgb="FF203044"/>
      <x:name val="Arial"/>
    </x:font>
    <x:font>
      <x:i/>
      <x:sz val="11"/>
      <x:color rgb="FF203044"/>
      <x:name val="Arial"/>
    </x:font>
    <x:font>
      <x:b/>
      <x:sz val="11"/>
      <x:color rgb="FFFFFFFF"/>
      <x:name val="Arial"/>
    </x:font>
    <x:font>
      <x:b/>
      <x:sz val="13"/>
      <x:color rgb="FF234A63"/>
      <x:name val="Arial"/>
    </x:font>
    <x:font>
      <x:b/>
      <x:sz val="14"/>
      <x:color rgb="FF203044"/>
      <x:name val="Arial"/>
    </x:font>
    <x:font>
      <x:sz val="11"/>
      <x:color rgb="FF174C83"/>
      <x:name val="Arial"/>
    </x:font>
    <x:font>
      <x:sz val="10"/>
      <x:color rgb="FF203044"/>
      <x:name val="Arial"/>
    </x:font>
    <x:font>
      <x:b/>
      <x:sz val="11"/>
      <x:color rgb="FF234A63"/>
      <x:name val="Arial"/>
    </x:font>
    <x:font>
      <x:sz val="10"/>
      <x:color rgb="FF586574"/>
      <x:name val="Arial"/>
    </x:font>
    <x:font>
      <x:b/>
      <x:sz val="10"/>
      <x:color rgb="FF586574"/>
      <x:name val="Arial"/>
    </x:font>
    <x:font>
      <x:sz val="10"/>
      <x:color rgb="FF52677A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173F52"/>
      </x:patternFill>
    </x:fill>
    <x:fill>
      <x:patternFill patternType="solid">
        <x:fgColor rgb="FFFFF2A8"/>
      </x:patternFill>
    </x:fill>
    <x:fill>
      <x:patternFill patternType="solid">
        <x:fgColor rgb="FFEEF3F6"/>
      </x:patternFill>
    </x:fill>
    <x:fill>
      <x:patternFill patternType="solid">
        <x:fgColor rgb="FFDDEBF7"/>
      </x:patternFill>
    </x:fill>
    <x:fill>
      <x:patternFill patternType="solid">
        <x:fgColor rgb="FFF2F2F2"/>
      </x:patternFill>
    </x:fill>
    <x:fill>
      <x:patternFill patternType="solid">
        <x:fgColor rgb="FFFCE4D6"/>
      </x:patternFill>
    </x:fill>
    <x:fill>
      <x:patternFill patternType="solid">
        <x:fgColor rgb="FFE2F0D9"/>
      </x:patternFill>
    </x:fill>
    <x:fill>
      <x:patternFill patternType="solid">
        <x:fgColor rgb="FFFFF2A6"/>
      </x:patternFill>
    </x:fill>
    <x:fill>
      <x:patternFill patternType="solid">
        <x:fgColor rgb="FFEAF1F6"/>
      </x:patternFill>
    </x:fill>
    <x:fill>
      <x:patternFill patternType="solid">
        <x:fgColor rgb="FF234A63"/>
      </x:patternFill>
    </x:fill>
    <x:fill>
      <x:patternFill patternType="solid">
        <x:fgColor rgb="FFFCE4DF"/>
      </x:patternFill>
    </x:fill>
    <x:fill>
      <x:patternFill patternType="solid">
        <x:fgColor rgb="FFF3F6F8"/>
      </x:patternFill>
    </x:fill>
  </x:fills>
  <x:borders count="2">
    <x:border/>
    <x:border/>
  </x:borders>
  <x:cellStyleXfs count="1">
    <x:xf numFmtId="0" fontId="0" fillId="0" borderId="0"/>
  </x:cellStyleXfs>
  <x:cellXfs count="29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vertical="center"/>
    </x:xf>
    <x:xf numFmtId="0" fontId="6" fillId="8" borderId="1" xfId="0" applyNumberFormat="1" applyFont="1" applyFill="1" applyBorder="1" applyAlignment="1">
      <x:alignment vertical="center"/>
    </x:xf>
    <x:xf numFmtId="0" fontId="7" fillId="7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0" fontId="8" fillId="2" borderId="1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6" borderId="0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 applyAlignment="1">
      <x:alignment vertical="center" wrapText="1"/>
    </x:xf>
    <x:xf numFmtId="0" fontId="10" fillId="4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 applyAlignment="1">
      <x:alignment horizontal="left"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10" fillId="6" borderId="1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10" fillId="8" borderId="1" xfId="0" applyNumberFormat="1" applyFont="1" applyFill="1" applyBorder="1" applyAlignment="1">
      <x:alignment vertical="center" wrapText="1"/>
    </x:xf>
    <x:xf numFmtId="0" fontId="10" fillId="4" borderId="1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horizontal="left" vertical="center" wrapText="1"/>
    </x:xf>
    <x:xf numFmtId="0" fontId="12" fillId="2" borderId="1" xfId="0" applyNumberFormat="1" applyFont="1" applyFill="1" applyBorder="1" applyAlignment="1">
      <x:alignment horizontal="left"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3" fillId="5" borderId="1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 applyAlignment="1">
      <x:alignment vertical="center" wrapText="1"/>
    </x:xf>
    <x:xf numFmtId="0" fontId="14" fillId="2" borderId="1" xfId="0" applyNumberFormat="1" applyFont="1" applyFill="1" applyBorder="1" applyAlignment="1">
      <x:alignment vertical="center" wrapText="1"/>
    </x:xf>
    <x:xf numFmtId="0" fontId="15" fillId="2" borderId="0" xfId="0" applyNumberFormat="1" applyFont="1" applyFill="1" applyBorder="1" applyAlignment="1">
      <x:alignment horizontal="center" vertical="center" wrapText="1"/>
    </x:xf>
    <x:xf numFmtId="0" fontId="15" fillId="2" borderId="1" xfId="0" applyNumberFormat="1" applyFont="1" applyFill="1" applyBorder="1" applyAlignment="1">
      <x:alignment horizontal="center" vertical="center" wrapText="1"/>
    </x:xf>
    <x:xf numFmtId="200" fontId="12" fillId="2" borderId="0" xfId="0" applyNumberFormat="1" applyFont="1" applyFill="1" applyBorder="1" applyAlignment="1">
      <x:alignment horizontal="left" vertical="center" wrapText="1"/>
    </x:xf>
    <x:xf numFmtId="200" fontId="11" fillId="3" borderId="0" xfId="0" applyNumberFormat="1" applyFont="1" applyFill="1" applyBorder="1" applyAlignment="1">
      <x:alignment vertical="center" wrapText="1"/>
    </x:xf>
    <x:xf numFmtId="200" fontId="11" fillId="4" borderId="0" xfId="0" applyNumberFormat="1" applyFont="1" applyFill="1" applyBorder="1" applyAlignment="1">
      <x:alignment vertical="center" wrapText="1"/>
    </x:xf>
    <x:xf numFmtId="200" fontId="11" fillId="0" borderId="0" xfId="0" applyNumberFormat="1" applyFont="1" applyFill="1" applyBorder="1" applyAlignment="1">
      <x:alignment vertical="center" wrapText="1"/>
    </x:xf>
    <x:xf numFmtId="200" fontId="13" fillId="5" borderId="0" xfId="0" applyNumberFormat="1" applyFont="1" applyFill="1" applyBorder="1" applyAlignment="1">
      <x:alignment vertical="center" wrapText="1"/>
    </x:xf>
    <x:xf numFmtId="200" fontId="15" fillId="2" borderId="0" xfId="0" applyNumberFormat="1" applyFont="1" applyFill="1" applyBorder="1" applyAlignment="1">
      <x:alignment horizontal="center" vertical="center" wrapText="1"/>
    </x:xf>
    <x:xf numFmtId="200" fontId="10" fillId="6" borderId="0" xfId="0" applyNumberFormat="1" applyFont="1" applyFill="1" applyBorder="1" applyAlignment="1">
      <x:alignment vertical="center" wrapText="1"/>
    </x:xf>
    <x:xf numFmtId="200" fontId="11" fillId="7" borderId="0" xfId="0" applyNumberFormat="1" applyFont="1" applyFill="1" applyBorder="1" applyAlignment="1">
      <x:alignment vertical="center" wrapText="1"/>
    </x:xf>
    <x:xf numFmtId="200" fontId="10" fillId="8" borderId="0" xfId="0" applyNumberFormat="1" applyFont="1" applyFill="1" applyBorder="1" applyAlignment="1">
      <x:alignment vertical="center" wrapText="1"/>
    </x:xf>
    <x:xf numFmtId="200" fontId="10" fillId="4" borderId="0" xfId="0" applyNumberFormat="1" applyFont="1" applyFill="1" applyBorder="1" applyAlignment="1">
      <x:alignment vertical="center" wrapText="1"/>
    </x:xf>
    <x:xf numFmtId="200" fontId="10" fillId="5" borderId="0" xfId="0" applyNumberFormat="1" applyFont="1" applyFill="1" applyBorder="1" applyAlignment="1">
      <x:alignment vertical="center" wrapText="1"/>
    </x:xf>
    <x:xf numFmtId="200" fontId="10" fillId="2" borderId="0" xfId="0" applyNumberFormat="1" applyFont="1" applyFill="1" applyBorder="1" applyAlignment="1">
      <x:alignment horizontal="center" vertical="center" wrapText="1"/>
    </x:xf>
    <x:xf numFmtId="200" fontId="14" fillId="2" borderId="0" xfId="0" applyNumberFormat="1" applyFont="1" applyFill="1" applyBorder="1" applyAlignment="1">
      <x:alignment vertical="center" wrapText="1"/>
    </x:xf>
    <x:xf numFmtId="200" fontId="12" fillId="2" borderId="1" xfId="0" applyNumberFormat="1" applyFont="1" applyFill="1" applyBorder="1" applyAlignment="1">
      <x:alignment horizontal="left" vertical="center" wrapText="1"/>
    </x:xf>
    <x:xf numFmtId="200" fontId="11" fillId="3" borderId="1" xfId="0" applyNumberFormat="1" applyFont="1" applyFill="1" applyBorder="1" applyAlignment="1">
      <x:alignment vertical="center" wrapText="1"/>
    </x:xf>
    <x:xf numFmtId="200" fontId="11" fillId="4" borderId="1" xfId="0" applyNumberFormat="1" applyFont="1" applyFill="1" applyBorder="1" applyAlignment="1">
      <x:alignment vertical="center" wrapText="1"/>
    </x:xf>
    <x:xf numFmtId="200" fontId="11" fillId="0" borderId="1" xfId="0" applyNumberFormat="1" applyFont="1" applyFill="1" applyBorder="1" applyAlignment="1">
      <x:alignment vertical="center" wrapText="1"/>
    </x:xf>
    <x:xf numFmtId="200" fontId="13" fillId="5" borderId="1" xfId="0" applyNumberFormat="1" applyFont="1" applyFill="1" applyBorder="1" applyAlignment="1">
      <x:alignment vertical="center" wrapText="1"/>
    </x:xf>
    <x:xf numFmtId="200" fontId="15" fillId="2" borderId="1" xfId="0" applyNumberFormat="1" applyFont="1" applyFill="1" applyBorder="1" applyAlignment="1">
      <x:alignment horizontal="center" vertical="center" wrapText="1"/>
    </x:xf>
    <x:xf numFmtId="200" fontId="10" fillId="6" borderId="1" xfId="0" applyNumberFormat="1" applyFont="1" applyFill="1" applyBorder="1" applyAlignment="1">
      <x:alignment vertical="center" wrapText="1"/>
    </x:xf>
    <x:xf numFmtId="200" fontId="11" fillId="7" borderId="1" xfId="0" applyNumberFormat="1" applyFont="1" applyFill="1" applyBorder="1" applyAlignment="1">
      <x:alignment vertical="center" wrapText="1"/>
    </x:xf>
    <x:xf numFmtId="200" fontId="10" fillId="8" borderId="1" xfId="0" applyNumberFormat="1" applyFont="1" applyFill="1" applyBorder="1" applyAlignment="1">
      <x:alignment vertical="center" wrapText="1"/>
    </x:xf>
    <x:xf numFmtId="200" fontId="10" fillId="4" borderId="1" xfId="0" applyNumberFormat="1" applyFont="1" applyFill="1" applyBorder="1" applyAlignment="1">
      <x:alignment vertical="center" wrapText="1"/>
    </x:xf>
    <x:xf numFmtId="200" fontId="10" fillId="5" borderId="1" xfId="0" applyNumberFormat="1" applyFont="1" applyFill="1" applyBorder="1" applyAlignment="1">
      <x:alignment vertical="center" wrapText="1"/>
    </x:xf>
    <x:xf numFmtId="200" fontId="10" fillId="2" borderId="1" xfId="0" applyNumberFormat="1" applyFont="1" applyFill="1" applyBorder="1" applyAlignment="1">
      <x:alignment horizontal="center" vertical="center" wrapText="1"/>
    </x:xf>
    <x:xf numFmtId="200" fontId="14" fillId="2" borderId="1" xfId="0" applyNumberFormat="1" applyFont="1" applyFill="1" applyBorder="1" applyAlignment="1">
      <x:alignment vertical="center" wrapText="1"/>
    </x:xf>
    <x:xf numFmtId="201" fontId="11" fillId="3" borderId="0" xfId="0" applyNumberFormat="1" applyFont="1" applyFill="1" applyBorder="1" applyAlignment="1">
      <x:alignment vertical="center" wrapText="1"/>
    </x:xf>
    <x:xf numFmtId="201" fontId="11" fillId="0" borderId="0" xfId="0" applyNumberFormat="1" applyFont="1" applyFill="1" applyBorder="1" applyAlignment="1">
      <x:alignment vertical="center" wrapText="1"/>
    </x:xf>
    <x:xf numFmtId="201" fontId="10" fillId="8" borderId="0" xfId="0" applyNumberFormat="1" applyFont="1" applyFill="1" applyBorder="1" applyAlignment="1">
      <x:alignment vertical="center" wrapText="1"/>
    </x:xf>
    <x:xf numFmtId="201" fontId="11" fillId="7" borderId="0" xfId="0" applyNumberFormat="1" applyFont="1" applyFill="1" applyBorder="1" applyAlignment="1">
      <x:alignment vertical="center" wrapText="1"/>
    </x:xf>
    <x:xf numFmtId="201" fontId="10" fillId="4" borderId="0" xfId="0" applyNumberFormat="1" applyFont="1" applyFill="1" applyBorder="1" applyAlignment="1">
      <x:alignment vertical="center" wrapText="1"/>
    </x:xf>
    <x:xf numFmtId="201" fontId="10" fillId="5" borderId="0" xfId="0" applyNumberFormat="1" applyFont="1" applyFill="1" applyBorder="1" applyAlignment="1">
      <x:alignment vertical="center" wrapText="1"/>
    </x:xf>
    <x:xf numFmtId="201" fontId="11" fillId="4" borderId="0" xfId="0" applyNumberFormat="1" applyFont="1" applyFill="1" applyBorder="1" applyAlignment="1">
      <x:alignment vertical="center" wrapText="1"/>
    </x:xf>
    <x:xf numFmtId="201" fontId="10" fillId="2" borderId="0" xfId="0" applyNumberFormat="1" applyFont="1" applyFill="1" applyBorder="1" applyAlignment="1">
      <x:alignment horizontal="center" vertical="center" wrapText="1"/>
    </x:xf>
    <x:xf numFmtId="201" fontId="14" fillId="2" borderId="0" xfId="0" applyNumberFormat="1" applyFont="1" applyFill="1" applyBorder="1" applyAlignment="1">
      <x:alignment vertical="center" wrapText="1"/>
    </x:xf>
    <x:xf numFmtId="201" fontId="11" fillId="3" borderId="1" xfId="0" applyNumberFormat="1" applyFont="1" applyFill="1" applyBorder="1" applyAlignment="1">
      <x:alignment vertical="center" wrapText="1"/>
    </x:xf>
    <x:xf numFmtId="201" fontId="11" fillId="0" borderId="1" xfId="0" applyNumberFormat="1" applyFont="1" applyFill="1" applyBorder="1" applyAlignment="1">
      <x:alignment vertical="center" wrapText="1"/>
    </x:xf>
    <x:xf numFmtId="201" fontId="10" fillId="8" borderId="1" xfId="0" applyNumberFormat="1" applyFont="1" applyFill="1" applyBorder="1" applyAlignment="1">
      <x:alignment vertical="center" wrapText="1"/>
    </x:xf>
    <x:xf numFmtId="201" fontId="11" fillId="7" borderId="1" xfId="0" applyNumberFormat="1" applyFont="1" applyFill="1" applyBorder="1" applyAlignment="1">
      <x:alignment vertical="center" wrapText="1"/>
    </x:xf>
    <x:xf numFmtId="201" fontId="10" fillId="4" borderId="1" xfId="0" applyNumberFormat="1" applyFont="1" applyFill="1" applyBorder="1" applyAlignment="1">
      <x:alignment vertical="center" wrapText="1"/>
    </x:xf>
    <x:xf numFmtId="201" fontId="10" fillId="5" borderId="1" xfId="0" applyNumberFormat="1" applyFont="1" applyFill="1" applyBorder="1" applyAlignment="1">
      <x:alignment vertical="center" wrapText="1"/>
    </x:xf>
    <x:xf numFmtId="201" fontId="11" fillId="4" borderId="1" xfId="0" applyNumberFormat="1" applyFont="1" applyFill="1" applyBorder="1" applyAlignment="1">
      <x:alignment vertical="center" wrapText="1"/>
    </x:xf>
    <x:xf numFmtId="201" fontId="10" fillId="2" borderId="1" xfId="0" applyNumberFormat="1" applyFont="1" applyFill="1" applyBorder="1" applyAlignment="1">
      <x:alignment horizontal="center" vertical="center" wrapText="1"/>
    </x:xf>
    <x:xf numFmtId="201" fontId="14" fillId="2" borderId="1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horizontal="center" vertical="center" wrapText="1"/>
    </x:xf>
    <x:xf numFmtId="200" fontId="12" fillId="2" borderId="0" xfId="0" applyNumberFormat="1" applyFont="1" applyFill="1" applyBorder="1" applyAlignment="1">
      <x:alignment horizontal="center" vertical="center" wrapText="1"/>
    </x:xf>
    <x:xf numFmtId="0" fontId="11" fillId="3" borderId="0" xfId="0" applyNumberFormat="1" applyFont="1" applyFill="1" applyBorder="1" applyAlignment="1">
      <x:alignment horizontal="center" vertical="center" wrapText="1"/>
    </x:xf>
    <x:xf numFmtId="200" fontId="11" fillId="3" borderId="0" xfId="0" applyNumberFormat="1" applyFont="1" applyFill="1" applyBorder="1" applyAlignment="1">
      <x:alignment horizontal="center" vertical="center" wrapText="1"/>
    </x:xf>
    <x:xf numFmtId="0" fontId="11" fillId="4" borderId="0" xfId="0" applyNumberFormat="1" applyFont="1" applyFill="1" applyBorder="1" applyAlignment="1">
      <x:alignment horizontal="center" vertical="center" wrapText="1"/>
    </x:xf>
    <x:xf numFmtId="200" fontId="11" fillId="4" borderId="0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horizontal="center" vertical="center" wrapText="1"/>
    </x:xf>
    <x:xf numFmtId="200" fontId="11" fillId="0" borderId="0" xfId="0" applyNumberFormat="1" applyFont="1" applyFill="1" applyBorder="1" applyAlignment="1">
      <x:alignment horizontal="center" vertical="center" wrapText="1"/>
    </x:xf>
    <x:xf numFmtId="0" fontId="13" fillId="5" borderId="0" xfId="0" applyNumberFormat="1" applyFont="1" applyFill="1" applyBorder="1" applyAlignment="1">
      <x:alignment horizontal="center" vertical="center" wrapText="1"/>
    </x:xf>
    <x:xf numFmtId="200" fontId="13" fillId="5" borderId="0" xfId="0" applyNumberFormat="1" applyFont="1" applyFill="1" applyBorder="1" applyAlignment="1">
      <x:alignment horizontal="center" vertical="center" wrapText="1"/>
    </x:xf>
    <x:xf numFmtId="0" fontId="10" fillId="6" borderId="0" xfId="0" applyNumberFormat="1" applyFont="1" applyFill="1" applyBorder="1" applyAlignment="1">
      <x:alignment horizontal="center" vertical="center" wrapText="1"/>
    </x:xf>
    <x:xf numFmtId="200" fontId="10" fillId="6" borderId="0" xfId="0" applyNumberFormat="1" applyFont="1" applyFill="1" applyBorder="1" applyAlignment="1">
      <x:alignment horizontal="center" vertical="center" wrapText="1"/>
    </x:xf>
    <x:xf numFmtId="0" fontId="11" fillId="7" borderId="0" xfId="0" applyNumberFormat="1" applyFont="1" applyFill="1" applyBorder="1" applyAlignment="1">
      <x:alignment horizontal="center" vertical="center" wrapText="1"/>
    </x:xf>
    <x:xf numFmtId="200" fontId="11" fillId="7" borderId="0" xfId="0" applyNumberFormat="1" applyFont="1" applyFill="1" applyBorder="1" applyAlignment="1">
      <x:alignment horizontal="center" vertical="center" wrapText="1"/>
    </x:xf>
    <x:xf numFmtId="201" fontId="11" fillId="3" borderId="0" xfId="0" applyNumberFormat="1" applyFont="1" applyFill="1" applyBorder="1" applyAlignment="1">
      <x:alignment horizontal="center" vertical="center" wrapText="1"/>
    </x:xf>
    <x:xf numFmtId="201" fontId="11" fillId="0" borderId="0" xfId="0" applyNumberFormat="1" applyFont="1" applyFill="1" applyBorder="1" applyAlignment="1">
      <x:alignment horizontal="center" vertical="center" wrapText="1"/>
    </x:xf>
    <x:xf numFmtId="0" fontId="10" fillId="8" borderId="0" xfId="0" applyNumberFormat="1" applyFont="1" applyFill="1" applyBorder="1" applyAlignment="1">
      <x:alignment horizontal="center" vertical="center" wrapText="1"/>
    </x:xf>
    <x:xf numFmtId="201" fontId="10" fillId="8" borderId="0" xfId="0" applyNumberFormat="1" applyFont="1" applyFill="1" applyBorder="1" applyAlignment="1">
      <x:alignment horizontal="center" vertical="center" wrapText="1"/>
    </x:xf>
    <x:xf numFmtId="201" fontId="11" fillId="7" borderId="0" xfId="0" applyNumberFormat="1" applyFont="1" applyFill="1" applyBorder="1" applyAlignment="1">
      <x:alignment horizontal="center" vertical="center" wrapText="1"/>
    </x:xf>
    <x:xf numFmtId="0" fontId="10" fillId="4" borderId="0" xfId="0" applyNumberFormat="1" applyFont="1" applyFill="1" applyBorder="1" applyAlignment="1">
      <x:alignment horizontal="center" vertical="center" wrapText="1"/>
    </x:xf>
    <x:xf numFmtId="201" fontId="10" fillId="4" borderId="0" xfId="0" applyNumberFormat="1" applyFont="1" applyFill="1" applyBorder="1" applyAlignment="1">
      <x:alignment horizontal="center"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201" fontId="10" fillId="5" borderId="0" xfId="0" applyNumberFormat="1" applyFont="1" applyFill="1" applyBorder="1" applyAlignment="1">
      <x:alignment horizontal="center" vertical="center" wrapText="1"/>
    </x:xf>
    <x:xf numFmtId="201" fontId="11" fillId="4" borderId="0" xfId="0" applyNumberFormat="1" applyFont="1" applyFill="1" applyBorder="1" applyAlignment="1">
      <x:alignment horizontal="center" vertical="center" wrapText="1"/>
    </x:xf>
    <x:xf numFmtId="0" fontId="14" fillId="2" borderId="0" xfId="0" applyNumberFormat="1" applyFont="1" applyFill="1" applyBorder="1" applyAlignment="1">
      <x:alignment horizontal="center" vertical="center" wrapText="1"/>
    </x:xf>
    <x:xf numFmtId="201" fontId="14" fillId="2" borderId="0" xfId="0" applyNumberFormat="1" applyFont="1" applyFill="1" applyBorder="1" applyAlignment="1">
      <x:alignment horizontal="center" vertical="center" wrapText="1"/>
    </x:xf>
    <x:xf numFmtId="0" fontId="12" fillId="2" borderId="1" xfId="0" applyNumberFormat="1" applyFont="1" applyFill="1" applyBorder="1" applyAlignment="1">
      <x:alignment horizontal="center" vertical="center" wrapText="1"/>
    </x:xf>
    <x:xf numFmtId="200" fontId="12" fillId="2" borderId="1" xfId="0" applyNumberFormat="1" applyFont="1" applyFill="1" applyBorder="1" applyAlignment="1">
      <x:alignment horizontal="center" vertical="center" wrapText="1"/>
    </x:xf>
    <x:xf numFmtId="0" fontId="11" fillId="3" borderId="1" xfId="0" applyNumberFormat="1" applyFont="1" applyFill="1" applyBorder="1" applyAlignment="1">
      <x:alignment horizontal="center" vertical="center" wrapText="1"/>
    </x:xf>
    <x:xf numFmtId="200" fontId="11" fillId="3" borderId="1" xfId="0" applyNumberFormat="1" applyFont="1" applyFill="1" applyBorder="1" applyAlignment="1">
      <x:alignment horizontal="center" vertical="center" wrapText="1"/>
    </x:xf>
    <x:xf numFmtId="0" fontId="11" fillId="4" borderId="1" xfId="0" applyNumberFormat="1" applyFont="1" applyFill="1" applyBorder="1" applyAlignment="1">
      <x:alignment horizontal="center" vertical="center" wrapText="1"/>
    </x:xf>
    <x:xf numFmtId="200" fontId="11" fillId="4" borderId="1" xfId="0" applyNumberFormat="1" applyFont="1" applyFill="1" applyBorder="1" applyAlignment="1">
      <x:alignment horizontal="center" vertical="center" wrapText="1"/>
    </x:xf>
    <x:xf numFmtId="0" fontId="11" fillId="0" borderId="1" xfId="0" applyNumberFormat="1" applyFont="1" applyFill="1" applyBorder="1" applyAlignment="1">
      <x:alignment horizontal="center" vertical="center" wrapText="1"/>
    </x:xf>
    <x:xf numFmtId="200" fontId="11" fillId="0" borderId="1" xfId="0" applyNumberFormat="1" applyFont="1" applyFill="1" applyBorder="1" applyAlignment="1">
      <x:alignment horizontal="center" vertical="center" wrapText="1"/>
    </x:xf>
    <x:xf numFmtId="0" fontId="13" fillId="5" borderId="1" xfId="0" applyNumberFormat="1" applyFont="1" applyFill="1" applyBorder="1" applyAlignment="1">
      <x:alignment horizontal="center" vertical="center" wrapText="1"/>
    </x:xf>
    <x:xf numFmtId="200" fontId="13" fillId="5" borderId="1" xfId="0" applyNumberFormat="1" applyFont="1" applyFill="1" applyBorder="1" applyAlignment="1">
      <x:alignment horizontal="center" vertical="center" wrapText="1"/>
    </x:xf>
    <x:xf numFmtId="0" fontId="10" fillId="6" borderId="1" xfId="0" applyNumberFormat="1" applyFont="1" applyFill="1" applyBorder="1" applyAlignment="1">
      <x:alignment horizontal="center" vertical="center" wrapText="1"/>
    </x:xf>
    <x:xf numFmtId="200" fontId="10" fillId="6" borderId="1" xfId="0" applyNumberFormat="1" applyFont="1" applyFill="1" applyBorder="1" applyAlignment="1">
      <x:alignment horizontal="center" vertical="center" wrapText="1"/>
    </x:xf>
    <x:xf numFmtId="0" fontId="11" fillId="7" borderId="1" xfId="0" applyNumberFormat="1" applyFont="1" applyFill="1" applyBorder="1" applyAlignment="1">
      <x:alignment horizontal="center" vertical="center" wrapText="1"/>
    </x:xf>
    <x:xf numFmtId="200" fontId="11" fillId="7" borderId="1" xfId="0" applyNumberFormat="1" applyFont="1" applyFill="1" applyBorder="1" applyAlignment="1">
      <x:alignment horizontal="center" vertical="center" wrapText="1"/>
    </x:xf>
    <x:xf numFmtId="201" fontId="11" fillId="3" borderId="1" xfId="0" applyNumberFormat="1" applyFont="1" applyFill="1" applyBorder="1" applyAlignment="1">
      <x:alignment horizontal="center" vertical="center" wrapText="1"/>
    </x:xf>
    <x:xf numFmtId="201" fontId="11" fillId="0" borderId="1" xfId="0" applyNumberFormat="1" applyFont="1" applyFill="1" applyBorder="1" applyAlignment="1">
      <x:alignment horizontal="center" vertical="center" wrapText="1"/>
    </x:xf>
    <x:xf numFmtId="0" fontId="10" fillId="8" borderId="1" xfId="0" applyNumberFormat="1" applyFont="1" applyFill="1" applyBorder="1" applyAlignment="1">
      <x:alignment horizontal="center" vertical="center" wrapText="1"/>
    </x:xf>
    <x:xf numFmtId="201" fontId="10" fillId="8" borderId="1" xfId="0" applyNumberFormat="1" applyFont="1" applyFill="1" applyBorder="1" applyAlignment="1">
      <x:alignment horizontal="center" vertical="center" wrapText="1"/>
    </x:xf>
    <x:xf numFmtId="201" fontId="11" fillId="7" borderId="1" xfId="0" applyNumberFormat="1" applyFont="1" applyFill="1" applyBorder="1" applyAlignment="1">
      <x:alignment horizontal="center" vertical="center" wrapText="1"/>
    </x:xf>
    <x:xf numFmtId="0" fontId="10" fillId="4" borderId="1" xfId="0" applyNumberFormat="1" applyFont="1" applyFill="1" applyBorder="1" applyAlignment="1">
      <x:alignment horizontal="center" vertical="center" wrapText="1"/>
    </x:xf>
    <x:xf numFmtId="201" fontId="10" fillId="4" borderId="1" xfId="0" applyNumberFormat="1" applyFont="1" applyFill="1" applyBorder="1" applyAlignment="1">
      <x:alignment horizontal="center" vertical="center" wrapText="1"/>
    </x:xf>
    <x:xf numFmtId="0" fontId="10" fillId="5" borderId="1" xfId="0" applyNumberFormat="1" applyFont="1" applyFill="1" applyBorder="1" applyAlignment="1">
      <x:alignment horizontal="center" vertical="center" wrapText="1"/>
    </x:xf>
    <x:xf numFmtId="201" fontId="10" fillId="5" borderId="1" xfId="0" applyNumberFormat="1" applyFont="1" applyFill="1" applyBorder="1" applyAlignment="1">
      <x:alignment horizontal="center" vertical="center" wrapText="1"/>
    </x:xf>
    <x:xf numFmtId="201" fontId="11" fillId="4" borderId="1" xfId="0" applyNumberFormat="1" applyFont="1" applyFill="1" applyBorder="1" applyAlignment="1">
      <x:alignment horizontal="center" vertical="center" wrapText="1"/>
    </x:xf>
    <x:xf numFmtId="0" fontId="14" fillId="2" borderId="1" xfId="0" applyNumberFormat="1" applyFont="1" applyFill="1" applyBorder="1" applyAlignment="1">
      <x:alignment horizontal="center" vertical="center" wrapText="1"/>
    </x:xf>
    <x:xf numFmtId="201" fontId="14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202" fontId="11" fillId="0" borderId="0" xfId="0" applyNumberFormat="1" applyFont="1" applyFill="1" applyBorder="1" applyAlignment="1">
      <x:alignment horizontal="center" vertical="center" wrapText="1"/>
    </x:xf>
    <x:xf numFmtId="202" fontId="10" fillId="6" borderId="0" xfId="0" applyNumberFormat="1" applyFont="1" applyFill="1" applyBorder="1" applyAlignment="1">
      <x:alignment horizontal="center" vertical="center" wrapText="1"/>
    </x:xf>
    <x:xf numFmtId="203" fontId="11" fillId="0" borderId="0" xfId="0" applyNumberFormat="1" applyFont="1" applyFill="1" applyBorder="1" applyAlignment="1">
      <x:alignment horizontal="center" vertical="center" wrapText="1"/>
    </x:xf>
    <x:xf numFmtId="201" fontId="15" fillId="2" borderId="0" xfId="0" applyNumberFormat="1" applyFont="1" applyFill="1" applyBorder="1" applyAlignment="1">
      <x:alignment horizontal="center" vertical="center" wrapText="1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horizontal="right" vertical="center" wrapText="1"/>
    </x:xf>
    <x:xf numFmtId="200" fontId="16" fillId="0" borderId="0" xfId="0" applyNumberFormat="1" applyFont="1" applyFill="1" applyBorder="1" applyAlignment="1">
      <x:alignment horizontal="right" vertical="center" wrapText="1"/>
    </x:xf>
    <x:xf numFmtId="0" fontId="16" fillId="0" borderId="0" xfId="0" applyNumberFormat="1" applyFont="1" applyFill="1" applyBorder="1" applyAlignment="1">
      <x:alignment horizontal="left" vertical="center" wrapText="1"/>
    </x:xf>
    <x:xf numFmtId="200" fontId="16" fillId="0" borderId="0" xfId="0" applyNumberFormat="1" applyFont="1" applyFill="1" applyBorder="1" applyAlignment="1">
      <x:alignment horizontal="left" vertical="center" wrapText="1"/>
    </x:xf>
    <x:xf numFmtId="0" fontId="17" fillId="0" borderId="0" xfId="0" applyNumberFormat="1" applyFont="1" applyFill="1" applyBorder="1" applyAlignment="1">
      <x:alignment horizontal="left" vertical="center" wrapText="1"/>
    </x:xf>
    <x:xf numFmtId="200" fontId="17" fillId="0" borderId="0" xfId="0" applyNumberFormat="1" applyFont="1" applyFill="1" applyBorder="1" applyAlignment="1">
      <x:alignment horizontal="left" vertical="center" wrapText="1"/>
    </x:xf>
    <x:xf numFmtId="0" fontId="18" fillId="0" borderId="0" xfId="0" applyNumberFormat="1" applyFont="1" applyFill="1" applyBorder="1" applyAlignment="1">
      <x:alignment horizontal="left" vertical="center" wrapText="1"/>
    </x:xf>
    <x:xf numFmtId="200" fontId="18" fillId="0" borderId="0" xfId="0" applyNumberFormat="1" applyFont="1" applyFill="1" applyBorder="1" applyAlignment="1">
      <x:alignment horizontal="left" vertical="center" wrapText="1"/>
    </x:xf>
    <x:xf numFmtId="0" fontId="19" fillId="0" borderId="0" xfId="0" applyNumberFormat="1" applyFont="1" applyFill="1" applyBorder="1" applyAlignment="1">
      <x:alignment horizontal="left" vertical="center" wrapText="1"/>
    </x:xf>
    <x:xf numFmtId="200" fontId="19" fillId="0" borderId="0" xfId="0" applyNumberFormat="1" applyFont="1" applyFill="1" applyBorder="1" applyAlignment="1">
      <x:alignment horizontal="left" vertical="center" wrapText="1"/>
    </x:xf>
    <x:xf numFmtId="0" fontId="20" fillId="0" borderId="0" xfId="0" applyNumberFormat="1" applyFont="1" applyFill="1" applyBorder="1" applyAlignment="1">
      <x:alignment horizontal="left" vertical="center" wrapText="1"/>
    </x:xf>
    <x:xf numFmtId="200" fontId="20" fillId="0" borderId="0" xfId="0" applyNumberFormat="1" applyFont="1" applyFill="1" applyBorder="1" applyAlignment="1">
      <x:alignment horizontal="left" vertical="center" wrapText="1"/>
    </x:xf>
    <x:xf numFmtId="200" fontId="16" fillId="9" borderId="0" xfId="0" applyNumberFormat="1" applyFont="1" applyFill="1" applyBorder="1" applyAlignment="1">
      <x:alignment horizontal="right" vertical="center" wrapText="1"/>
    </x:xf>
    <x:xf numFmtId="204" fontId="16" fillId="9" borderId="0" xfId="0" applyNumberFormat="1" applyFont="1" applyFill="1" applyBorder="1" applyAlignment="1">
      <x:alignment horizontal="right" vertical="center" wrapText="1"/>
    </x:xf>
    <x:xf numFmtId="0" fontId="17" fillId="10" borderId="0" xfId="0" applyNumberFormat="1" applyFont="1" applyFill="1" applyBorder="1" applyAlignment="1">
      <x:alignment horizontal="left" vertical="center" wrapText="1"/>
    </x:xf>
    <x:xf numFmtId="200" fontId="17" fillId="10" borderId="0" xfId="0" applyNumberFormat="1" applyFont="1" applyFill="1" applyBorder="1" applyAlignment="1">
      <x:alignment horizontal="left" vertical="center" wrapText="1"/>
    </x:xf>
    <x:xf numFmtId="0" fontId="16" fillId="11" borderId="0" xfId="0" applyNumberFormat="1" applyFont="1" applyFill="1" applyBorder="1" applyAlignment="1">
      <x:alignment vertical="center" wrapText="1"/>
    </x:xf>
    <x:xf numFmtId="200" fontId="16" fillId="11" borderId="0" xfId="0" applyNumberFormat="1" applyFont="1" applyFill="1" applyBorder="1" applyAlignment="1">
      <x:alignment horizontal="right" vertical="center" wrapText="1"/>
    </x:xf>
    <x:xf numFmtId="0" fontId="21" fillId="11" borderId="0" xfId="0" applyNumberFormat="1" applyFont="1" applyFill="1" applyBorder="1" applyAlignment="1">
      <x:alignment vertical="center" wrapText="1"/>
    </x:xf>
    <x:xf numFmtId="200" fontId="21" fillId="11" borderId="0" xfId="0" applyNumberFormat="1" applyFont="1" applyFill="1" applyBorder="1" applyAlignment="1">
      <x:alignment horizontal="right" vertical="center" wrapText="1"/>
    </x:xf>
    <x:xf numFmtId="0" fontId="21" fillId="11" borderId="0" xfId="0" applyNumberFormat="1" applyFont="1" applyFill="1" applyBorder="1" applyAlignment="1">
      <x:alignment horizontal="center" vertical="center" wrapText="1"/>
    </x:xf>
    <x:xf numFmtId="200" fontId="21" fillId="11" borderId="0" xfId="0" applyNumberFormat="1" applyFont="1" applyFill="1" applyBorder="1" applyAlignment="1">
      <x:alignment horizontal="center" vertical="center" wrapText="1"/>
    </x:xf>
    <x:xf numFmtId="200" fontId="22" fillId="0" borderId="0" xfId="0" applyNumberFormat="1" applyFont="1" applyFill="1" applyBorder="1" applyAlignment="1">
      <x:alignment horizontal="right" vertical="center" wrapText="1"/>
    </x:xf>
    <x:xf numFmtId="200" fontId="22" fillId="10" borderId="0" xfId="0" applyNumberFormat="1" applyFont="1" applyFill="1" applyBorder="1" applyAlignment="1">
      <x:alignment horizontal="right" vertical="center" wrapText="1"/>
    </x:xf>
    <x:xf numFmtId="205" fontId="22" fillId="10" borderId="0" xfId="0" applyNumberFormat="1" applyFont="1" applyFill="1" applyBorder="1" applyAlignment="1">
      <x:alignment horizontal="right" vertical="center" wrapText="1"/>
    </x:xf>
    <x:xf numFmtId="203" fontId="22" fillId="10" borderId="0" xfId="0" applyNumberFormat="1" applyFont="1" applyFill="1" applyBorder="1" applyAlignment="1">
      <x:alignment horizontal="right" vertical="center" wrapText="1"/>
    </x:xf>
    <x:xf numFmtId="200" fontId="16" fillId="0" borderId="0" xfId="0" applyNumberFormat="1" applyFont="1" applyFill="1" applyBorder="1" applyAlignment="1">
      <x:alignment horizontal="center" vertical="center" wrapText="1"/>
    </x:xf>
    <x:xf numFmtId="0" fontId="17" fillId="12" borderId="0" xfId="0" applyNumberFormat="1" applyFont="1" applyFill="1" applyBorder="1" applyAlignment="1">
      <x:alignment horizontal="left" vertical="center" wrapText="1"/>
    </x:xf>
    <x:xf numFmtId="200" fontId="17" fillId="12" borderId="0" xfId="0" applyNumberFormat="1" applyFont="1" applyFill="1" applyBorder="1" applyAlignment="1">
      <x:alignment horizontal="left" vertical="center" wrapText="1"/>
    </x:xf>
    <x:xf numFmtId="0" fontId="16" fillId="10" borderId="0" xfId="0" applyNumberFormat="1" applyFont="1" applyFill="1" applyBorder="1" applyAlignment="1">
      <x:alignment vertical="center" wrapText="1"/>
    </x:xf>
    <x:xf numFmtId="200" fontId="16" fillId="10" borderId="0" xfId="0" applyNumberFormat="1" applyFont="1" applyFill="1" applyBorder="1" applyAlignment="1">
      <x:alignment horizontal="right" vertical="center" wrapText="1"/>
    </x:xf>
    <x:xf numFmtId="0" fontId="17" fillId="10" borderId="0" xfId="0" applyNumberFormat="1" applyFont="1" applyFill="1" applyBorder="1" applyAlignment="1">
      <x:alignment vertical="center" wrapText="1"/>
    </x:xf>
    <x:xf numFmtId="200" fontId="17" fillId="10" borderId="0" xfId="0" applyNumberFormat="1" applyFont="1" applyFill="1" applyBorder="1" applyAlignment="1">
      <x:alignment horizontal="right" vertical="center" wrapText="1"/>
    </x:xf>
    <x:xf numFmtId="200" fontId="23" fillId="10" borderId="0" xfId="0" applyNumberFormat="1" applyFont="1" applyFill="1" applyBorder="1" applyAlignment="1">
      <x:alignment horizontal="right" vertical="center" wrapText="1"/>
    </x:xf>
    <x:xf numFmtId="205" fontId="16" fillId="0" borderId="0" xfId="0" applyNumberFormat="1" applyFont="1" applyFill="1" applyBorder="1" applyAlignment="1">
      <x:alignment horizontal="right" vertical="center" wrapText="1"/>
    </x:xf>
    <x:xf numFmtId="200" fontId="24" fillId="9" borderId="0" xfId="0" applyNumberFormat="1" applyFont="1" applyFill="1" applyBorder="1" applyAlignment="1">
      <x:alignment horizontal="right" vertical="center" wrapText="1"/>
    </x:xf>
    <x:xf numFmtId="200" fontId="16" fillId="13" borderId="0" xfId="0" applyNumberFormat="1" applyFont="1" applyFill="1" applyBorder="1" applyAlignment="1">
      <x:alignment horizontal="right" vertical="center" wrapText="1"/>
    </x:xf>
    <x:xf numFmtId="205" fontId="16" fillId="9" borderId="0" xfId="0" applyNumberFormat="1" applyFont="1" applyFill="1" applyBorder="1" applyAlignment="1">
      <x:alignment horizontal="right" vertical="center" wrapText="1"/>
    </x:xf>
    <x:xf numFmtId="0" fontId="19" fillId="12" borderId="0" xfId="0" applyNumberFormat="1" applyFont="1" applyFill="1" applyBorder="1" applyAlignment="1">
      <x:alignment horizontal="left" vertical="center" wrapText="1"/>
    </x:xf>
    <x:xf numFmtId="200" fontId="19" fillId="12" borderId="0" xfId="0" applyNumberFormat="1" applyFont="1" applyFill="1" applyBorder="1" applyAlignment="1">
      <x:alignment horizontal="left" vertical="center" wrapText="1"/>
    </x:xf>
    <x:xf numFmtId="203" fontId="16" fillId="0" borderId="0" xfId="0" applyNumberFormat="1" applyFont="1" applyFill="1" applyBorder="1" applyAlignment="1">
      <x:alignment horizontal="right" vertical="center" wrapText="1"/>
    </x:xf>
    <x:xf numFmtId="0" fontId="25" fillId="0" borderId="0" xfId="0" applyNumberFormat="1" applyFont="1" applyFill="1" applyBorder="1" applyAlignment="1">
      <x:alignment horizontal="left" vertical="center" wrapText="1"/>
    </x:xf>
    <x:xf numFmtId="200" fontId="25" fillId="0" borderId="0" xfId="0" applyNumberFormat="1" applyFont="1" applyFill="1" applyBorder="1" applyAlignment="1">
      <x:alignment horizontal="left" vertical="center" wrapText="1"/>
    </x:xf>
    <x:xf numFmtId="205" fontId="26" fillId="10" borderId="0" xfId="0" applyNumberFormat="1" applyFont="1" applyFill="1" applyBorder="1" applyAlignment="1">
      <x:alignment horizontal="right" vertical="center" wrapText="1"/>
    </x:xf>
    <x:xf numFmtId="0" fontId="27" fillId="0" borderId="0" xfId="0" applyNumberFormat="1" applyFont="1" applyFill="1" applyBorder="1"/>
    <x:xf numFmtId="0" fontId="27" fillId="0" borderId="0" xfId="0" applyNumberFormat="1" applyFont="1" applyFill="1" applyBorder="1" applyAlignment="1">
      <x:alignment wrapText="1"/>
    </x:xf>
    <x:xf numFmtId="0" fontId="27" fillId="0" borderId="0" xfId="0" applyNumberFormat="1" applyFont="1" applyFill="1" applyBorder="1" applyAlignment="1">
      <x:alignment horizontal="left" wrapText="1"/>
    </x:xf>
    <x:xf numFmtId="0" fontId="27" fillId="0" borderId="0" xfId="0" applyNumberFormat="1" applyFont="1" applyFill="1" applyBorder="1" applyAlignment="1">
      <x:alignment horizontal="left" vertical="center" wrapText="1"/>
    </x:xf>
    <x:xf numFmtId="0" fontId="28" fillId="0" borderId="0" xfId="0" applyNumberFormat="1" applyFont="1" applyFill="1" applyBorder="1" applyAlignment="1">
      <x:alignment horizontal="left" vertical="center" wrapText="1"/>
    </x:xf>
    <x:xf numFmtId="0" fontId="29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32"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  <x:dxf>
      <x:font>
        <x:b/>
        <x:color rgb="FF9C2222"/>
      </x:font>
      <x:fill>
        <x:patternFill>
          <x:bgColor rgb="FFFC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c5d82f7544c7f" /><Relationship Type="http://schemas.openxmlformats.org/officeDocument/2006/relationships/theme" Target="/xl/theme/theme1.xml" Id="Rf286177337784669" /><Relationship Type="http://schemas.openxmlformats.org/officeDocument/2006/relationships/sharedStrings" Target="/xl/sharedStrings.xml" Id="Rd6fe55ce0be5452c" /><Relationship Type="http://schemas.openxmlformats.org/officeDocument/2006/relationships/worksheet" Target="/xl/worksheets/sheet1.xml" Id="R2fd67dff6a0042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Contact1" Type="http://schemas.openxmlformats.org/officeDocument/2006/relationships/hyperlink" Target="tel:+79265283805" TargetMode="External" /><ns0:Relationship Id="rIdContact2" Type="http://schemas.openxmlformats.org/officeDocument/2006/relationships/hyperlink" Target="https://wa.me/message/TYBJJVHR4UHDH1" TargetMode="External" /><ns0:Relationship Id="rIdContact3" Type="http://schemas.openxmlformats.org/officeDocument/2006/relationships/hyperlink" Target="https://t.me/%2B79265283805" TargetMode="External" /><ns0:Relationship Id="rIdContact4" Type="http://schemas.openxmlformats.org/officeDocument/2006/relationships/hyperlink" Target="https://max.ru/u/f9LHodD0cOJ6XiVaZuSzFoSC4pzECCSItHpISYmmPXyHvx2CD96_iyKUZnU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ySplit="3" topLeftCell="A4" activePane="bottomLeft" state="frozen"/>
    </sheetView>
  </sheetViews>
  <sheetFormatPr defaultRowHeight="15"/>
  <cols>
    <col min="1" max="1" width="72.22000122070312" hidden="0" customWidth="1"/>
    <col min="2" max="2" width="15.329999923706055" hidden="0" customWidth="1"/>
    <col min="3" max="3" width="19.440000534057617" hidden="0" customWidth="1"/>
    <col min="4" max="4" width="20.559999465942383" hidden="0" customWidth="1"/>
  </cols>
  <sheetData>
    <row r="1" ht="10" customHeight="1">
      <c r="A1" s="241"/>
      <c r="B1" s="243"/>
      <c r="C1" s="243"/>
      <c r="D1" s="243"/>
    </row>
    <row r="2" ht="44" customHeight="1">
      <c r="A2" s="248" t="str">
        <v>СМЕТА: ФБС И ПЕРЕКРЫТИЕ ЦОКОЛЯ
SMETA: FBS BLOKLARI VA YERTO‘LA USTI YOPMASI</v>
      </c>
      <c r="B2" s="249"/>
      <c r="C2" s="249"/>
      <c r="D2" s="249"/>
    </row>
    <row r="3" ht="36" customHeight="1">
      <c r="A3" s="252" t="str">
        <v>Задание: от монтажа ФБС до укладки плит ПК. Лестницы не включены.
Vazifa: FBS bloklarini o‘rnatishdan PK plitalarini yotqizishgacha. Zinalar kiritilmagan.</v>
      </c>
      <c r="B3" s="253"/>
      <c r="C3" s="253"/>
      <c r="D3" s="253"/>
    </row>
    <row r="4" ht="28" customHeight="1">
      <c r="A4" s="241" t="str">
        <v>Подрядчик / Pudratchi</v>
      </c>
      <c r="B4" s="254"/>
      <c r="C4" s="254"/>
      <c r="D4" s="254"/>
    </row>
    <row r="5" ht="28" customHeight="1">
      <c r="A5" s="241" t="str">
        <v>Дата предложения / Taklif sanasi</v>
      </c>
      <c r="B5" s="255"/>
      <c r="C5" s="243" t="str">
        <v>Валюта / Valyuta</v>
      </c>
      <c r="D5" s="243" t="str">
        <v>₽ / RUB</v>
      </c>
    </row>
    <row r="6" ht="34" customHeight="1">
      <c r="A6" s="246" t="str">
        <v>ЖЁЛТОЕ — заполнить. СЕРЫЕ СУММЫ — расчёт по формулам.
SARIQ — to‘ldiring. KULRANG SUMMALAR — formulalar bilan hisoblanadi.</v>
      </c>
      <c r="B6" s="247"/>
      <c r="C6" s="247"/>
      <c r="D6" s="247"/>
    </row>
    <row r="7" ht="10" customHeight="1">
      <c r="A7" s="241"/>
      <c r="B7" s="243"/>
      <c r="C7" s="243"/>
      <c r="D7" s="243"/>
    </row>
    <row r="8" ht="30" customHeight="1">
      <c r="A8" s="256" t="str">
        <v>1. ОБЪЁМ ЗАДАНИЯ / ISH HAJMI</v>
      </c>
      <c r="B8" s="257"/>
      <c r="C8" s="257"/>
      <c r="D8" s="257"/>
    </row>
    <row r="9" ht="40" customHeight="1">
      <c r="A9" s="262" t="str">
        <v>Работа / Ish</v>
      </c>
      <c r="B9" s="263" t="str">
        <v>Объём
Miqdor</v>
      </c>
      <c r="C9" s="263" t="str">
        <v>Единица
Birlik</v>
      </c>
      <c r="D9" s="263" t="str">
        <v>Что предстоит
Ish tavsifi</v>
      </c>
    </row>
    <row r="10" ht="38" customHeight="1">
      <c r="A10" s="241" t="str">
        <v>Монтаж блоков ФБС
FBS bloklarini o‘rnatish</v>
      </c>
      <c r="B10" s="266" t="n">
        <f>SUM(B25:B32)</f>
        <v>347</v>
      </c>
      <c r="C10" s="268" t="str">
        <v>шт. / dona</v>
      </c>
      <c r="D10" s="268" t="str">
        <v>5 рядов
5 qator</v>
      </c>
    </row>
    <row r="11" ht="38" customHeight="1">
      <c r="A11" s="241" t="str">
        <v>Монтаж перемычек
Temir-beton to‘sinlarni o‘rnatish</v>
      </c>
      <c r="B11" s="285" t="str">
        <f>IF(B35="","Уточнить / Aniqlash",B35)</f>
        <v>Уточнить / Aniqlash</v>
      </c>
      <c r="C11" s="268" t="str">
        <v>шт. / dona</v>
      </c>
      <c r="D11" s="268" t="str">
        <v>По КР: 26 / 28
KR: 26 / 28</v>
      </c>
    </row>
    <row r="12" ht="38" customHeight="1">
      <c r="A12" s="241" t="str">
        <v>Бетон армопояса
Armopoyas betoni</v>
      </c>
      <c r="B12" s="267" t="n">
        <v>3.36</v>
      </c>
      <c r="C12" s="268" t="str">
        <v>м³ / m³</v>
      </c>
      <c r="D12" s="268" t="str">
        <v>300 / 400 / 600 × 90 мм</v>
      </c>
    </row>
    <row r="13" ht="38" customHeight="1">
      <c r="A13" s="241" t="str">
        <v>Монтаж плит ПК
PK plitalarini o‘rnatish</v>
      </c>
      <c r="B13" s="266" t="n">
        <f>SUM(B42:B56)</f>
        <v>40</v>
      </c>
      <c r="C13" s="268" t="str">
        <v>шт. / dona</v>
      </c>
      <c r="D13" s="268" t="str">
        <v>В том числе 1 с люком
Shundan 1 ta lyukli</v>
      </c>
    </row>
    <row r="14" ht="38" customHeight="1">
      <c r="A14" s="241" t="str">
        <v>Заполнение участков между ФБС
FBS oralig‘ini to‘ldirish</v>
      </c>
      <c r="B14" s="267" t="n">
        <f>B59</f>
        <v>5.31</v>
      </c>
      <c r="C14" s="268" t="str">
        <v>м³ / m³</v>
      </c>
      <c r="D14" s="268" t="str">
        <v>В15 W4 F100
D600 внутри / ichkarida</v>
      </c>
    </row>
    <row r="15" ht="38" customHeight="1">
      <c r="A15" s="241" t="str">
        <v>Установка анкеров
Ankerlarni o‘rnatish</v>
      </c>
      <c r="B15" s="266" t="n">
        <f>SUM(B60:B61)</f>
        <v>52</v>
      </c>
      <c r="C15" s="268" t="str">
        <v>шт. / dona</v>
      </c>
      <c r="D15" s="268" t="str">
        <v>А-1: 30, А-2: 22</v>
      </c>
    </row>
    <row r="16" ht="48" customHeight="1">
      <c r="A16" s="269" t="str">
        <v>ПЕРЕМЫЧКИ: сводная КР — 26 шт.; выноски — 28 шт. Согласованное количество вписать в жёлтую ячейку B35.
TO‘SINLAR: KR umumiy jadvali — 26 ta; chizmalar — 28 ta. Tasdiqlangan sonni sariq B35 katakka yozing.</v>
      </c>
      <c r="B16" s="270"/>
      <c r="C16" s="270"/>
      <c r="D16" s="270"/>
    </row>
    <row r="17" ht="48" customHeight="1">
      <c r="A17" s="256" t="str">
        <v>СТОИМОСТЬ ПО ВВЕДЁННЫМ ЦЕНАМ, ₽
KIRITILGAN NARXLAR BO‘YICHA JAMI, ₽</v>
      </c>
      <c r="B17" s="257"/>
      <c r="C17" s="257"/>
      <c r="D17" s="275" t="str">
        <f>IF(ISNUMBER(D73),D73,"")</f>
      </c>
    </row>
    <row r="18" ht="44" customHeight="1">
      <c r="A18" s="241" t="str">
        <f>A74</f>
        <v>Расценки не введены. / Narxlar kiritilmagan. Количество перемычек не уточнено. / To‘sinlar soni aniqlanmagan.</v>
      </c>
      <c r="B18" s="243"/>
      <c r="C18" s="243"/>
      <c r="D18" s="243"/>
    </row>
    <row r="19" ht="10" customHeight="1">
      <c r="A19" s="241"/>
      <c r="B19" s="243"/>
      <c r="C19" s="243"/>
      <c r="D19" s="243"/>
    </row>
    <row r="20" ht="30" customHeight="1">
      <c r="A20" s="256" t="str">
        <v>2. РАСЦЕНКИ И РАСЧЁТ / NARXLAR VA HISOB</v>
      </c>
      <c r="B20" s="257"/>
      <c r="C20" s="257"/>
      <c r="D20" s="257"/>
    </row>
    <row r="21" ht="46" customHeight="1">
      <c r="A21" s="250" t="str">
        <v>Укажите цену за единицу каждой строки. Если работа или техника входит в другую расценку — поставьте 0.
Har bir qatorda birlik narxini yozing. Ish yoki texnika boshqa narxga kiritilgan bo‘lsa — 0 yozing.</v>
      </c>
      <c r="B21" s="251"/>
      <c r="C21" s="251"/>
      <c r="D21" s="251"/>
    </row>
    <row r="22" ht="48" customHeight="1">
      <c r="A22" s="262" t="str">
        <v>Работа и единица расчёта
Ish va hisob birligi</v>
      </c>
      <c r="B22" s="263" t="str">
        <v>Количество
Miqdor</v>
      </c>
      <c r="C22" s="263" t="str">
        <v>Цена за ед., ₽
Birlik narxi, ₽</v>
      </c>
      <c r="D22" s="263" t="str">
        <v>Сумма, ₽
Jami, ₽</v>
      </c>
    </row>
    <row r="23" ht="30" customHeight="1">
      <c r="A23" s="256" t="str">
        <v>ФБС / FBS BLOKLARI</v>
      </c>
      <c r="B23" s="257"/>
      <c r="C23" s="257"/>
      <c r="D23" s="257"/>
    </row>
    <row r="24" ht="40" customHeight="1">
      <c r="A24" s="250" t="str">
        <v>Расценка за монтаж 1 блока с растворными швами.
Narx: 1 ta blokni o‘rnatish va qorishma choklarini bajarish.</v>
      </c>
      <c r="B24" s="251"/>
      <c r="C24" s="251"/>
      <c r="D24" s="251"/>
    </row>
    <row r="25" ht="50" customHeight="1">
      <c r="A25" s="241" t="str">
        <v>Монтаж ФБС 24-6-6: 2380 × 600 × 580 мм, 1 шт.
FBS 24-6-6 blokini o‘rnatish: 2380 × 600 × 580 mm, 1 dona</v>
      </c>
      <c r="B25" s="276" t="n">
        <v>28</v>
      </c>
      <c r="C25" s="277"/>
      <c r="D25" s="278" t="str">
        <f>IF(AND(ISNUMBER(B25),ISNUMBER(C25)),B25*C25,"")</f>
      </c>
    </row>
    <row r="26" ht="50" customHeight="1">
      <c r="A26" s="241" t="str">
        <v>Монтаж ФБС 12-6-6: 1180 × 600 × 580 мм, 1 шт.
FBS 12-6-6 blokini o‘rnatish: 1180 × 600 × 580 mm, 1 dona</v>
      </c>
      <c r="B26" s="276" t="n">
        <v>11</v>
      </c>
      <c r="C26" s="277"/>
      <c r="D26" s="278" t="str">
        <f>IF(AND(ISNUMBER(B26),ISNUMBER(C26)),B26*C26,"")</f>
      </c>
    </row>
    <row r="27" ht="50" customHeight="1">
      <c r="A27" s="241" t="str">
        <v>Монтаж ФБС 9-6-6: 880 × 600 × 580 мм, 1 шт.
FBS 9-6-6 blokini o‘rnatish: 880 × 600 × 580 mm, 1 dona</v>
      </c>
      <c r="B27" s="276" t="n">
        <v>38</v>
      </c>
      <c r="C27" s="277"/>
      <c r="D27" s="278" t="str">
        <f>IF(AND(ISNUMBER(B27),ISNUMBER(C27)),B27*C27,"")</f>
      </c>
    </row>
    <row r="28" ht="50" customHeight="1">
      <c r="A28" s="241" t="str">
        <v>Монтаж ФБС 24-4-6: 2380 × 400 × 580 мм, 1 шт.
FBS 24-4-6 blokini o‘rnatish: 2380 × 400 × 580 mm, 1 dona</v>
      </c>
      <c r="B28" s="276" t="n">
        <v>52</v>
      </c>
      <c r="C28" s="277"/>
      <c r="D28" s="278" t="str">
        <f>IF(AND(ISNUMBER(B28),ISNUMBER(C28)),B28*C28,"")</f>
      </c>
    </row>
    <row r="29" ht="50" customHeight="1">
      <c r="A29" s="241" t="str">
        <v>Монтаж ФБС 12-4-6: 1180 × 400 × 580 мм, 1 шт.
FBS 12-4-6 blokini o‘rnatish: 1180 × 400 × 580 mm, 1 dona</v>
      </c>
      <c r="B29" s="276" t="n">
        <v>20</v>
      </c>
      <c r="C29" s="277"/>
      <c r="D29" s="278" t="str">
        <f>IF(AND(ISNUMBER(B29),ISNUMBER(C29)),B29*C29,"")</f>
      </c>
    </row>
    <row r="30" ht="50" customHeight="1">
      <c r="A30" s="241" t="str">
        <v>Монтаж ФБС 9-4-6: 880 × 400 × 580 мм, 1 шт.
FBS 9-4-6 blokini o‘rnatish: 880 × 400 × 580 mm, 1 dona</v>
      </c>
      <c r="B30" s="276" t="n">
        <v>37</v>
      </c>
      <c r="C30" s="277"/>
      <c r="D30" s="278" t="str">
        <f>IF(AND(ISNUMBER(B30),ISNUMBER(C30)),B30*C30,"")</f>
      </c>
    </row>
    <row r="31" ht="50" customHeight="1">
      <c r="A31" s="241" t="str">
        <v>Монтаж ФБС 24-3-6: 2380 × 300 × 580 мм, 1 шт.
FBS 24-3-6 blokini o‘rnatish: 2380 × 300 × 580 mm, 1 dona</v>
      </c>
      <c r="B31" s="276" t="n">
        <v>56</v>
      </c>
      <c r="C31" s="277"/>
      <c r="D31" s="278" t="str">
        <f>IF(AND(ISNUMBER(B31),ISNUMBER(C31)),B31*C31,"")</f>
      </c>
    </row>
    <row r="32" ht="50" customHeight="1">
      <c r="A32" s="241" t="str">
        <v>Монтаж ФБС 9-3-6: 880 × 300 × 580 мм, 1 шт.
FBS 9-3-6 blokini o‘rnatish: 880 × 300 × 580 mm, 1 dona</v>
      </c>
      <c r="B32" s="276" t="n">
        <v>105</v>
      </c>
      <c r="C32" s="277"/>
      <c r="D32" s="278" t="str">
        <f>IF(AND(ISNUMBER(B32),ISNUMBER(C32)),B32*C32,"")</f>
      </c>
    </row>
    <row r="33" ht="38" customHeight="1">
      <c r="A33" s="256" t="str">
        <v>Монтаж ФБС всего / FBS o‘rnatish jami</v>
      </c>
      <c r="B33" s="257"/>
      <c r="C33" s="257"/>
      <c r="D33" s="274" t="str">
        <f>IF(COUNT(D25:D32)=0,"",SUM(D25:D32))</f>
      </c>
    </row>
    <row r="34" ht="30" customHeight="1">
      <c r="A34" s="256" t="str">
        <v>ПЕРЕМЫЧКИ / TEMIR-BETON TO‘SINLAR</v>
      </c>
      <c r="B34" s="257"/>
      <c r="C34" s="257"/>
      <c r="D34" s="257"/>
    </row>
    <row r="35" ht="50" customHeight="1">
      <c r="A35" s="241" t="str">
        <v>Монтаж 3ПБ16-37: 1550 × 120 × 220 мм, 1 шт.
3ПБ16-37 to‘sinini o‘rnatish: 1550 × 120 × 220 mm, 1 dona</v>
      </c>
      <c r="B35" s="279"/>
      <c r="C35" s="277"/>
      <c r="D35" s="278" t="str">
        <f>IF(AND(ISNUMBER(B35),ISNUMBER(C35)),B35*C35,"")</f>
      </c>
    </row>
    <row r="36" ht="56" customHeight="1">
      <c r="A36" s="280" t="str">
        <v>Количество не назначено: на л.11 указано 12, выноски дают 2 + 2 + 5 + 5 = 14; на л.10 — 14. Итог: 26 / 28.
Son aniqlanmagan: 11-varaq jadvalida 12, chizmada 14; 10-varaqda 14. Jami: 26 / 28.</v>
      </c>
      <c r="B36" s="281"/>
      <c r="C36" s="281"/>
      <c r="D36" s="281"/>
    </row>
    <row r="37" ht="30" customHeight="1">
      <c r="A37" s="256" t="str">
        <v>АРМОПОЯС / ARMOPOYAS</v>
      </c>
      <c r="B37" s="257"/>
      <c r="C37" s="257"/>
      <c r="D37" s="257"/>
    </row>
    <row r="38" ht="50" customHeight="1">
      <c r="A38" s="241" t="str">
        <v>Армопояс: опалубка, армирование, бетонирование, весь комплекс
Armopoyas: qolip, armaturalash, beton quyish, barcha ish</v>
      </c>
      <c r="B38" s="276" t="n">
        <v>1</v>
      </c>
      <c r="C38" s="277"/>
      <c r="D38" s="278" t="str">
        <f>IF(AND(ISNUMBER(B38),ISNUMBER(C38)),B38*C38,"")</f>
      </c>
    </row>
    <row r="39" ht="50" customHeight="1">
      <c r="A39" s="250" t="str">
        <v>Бетон В20 W4 F150 — 3,36 м³. Сечения 300 / 400 / 600 × 90 мм. Арматура Ø10 А400 по КР, л.12.
Beton В20 W4 F150 — 3,36 m³. Kesimlar 300 / 400 / 600 × 90 mm. Armatura Ø10 А400, KR 12-varaq.</v>
      </c>
      <c r="B39" s="251"/>
      <c r="C39" s="251"/>
      <c r="D39" s="251"/>
    </row>
    <row r="40" ht="30" customHeight="1">
      <c r="A40" s="256" t="str">
        <v>ПЛИТЫ ПЕРЕКРЫТИЯ ПК / PK YOPMA PLITALARI</v>
      </c>
      <c r="B40" s="257"/>
      <c r="C40" s="257"/>
      <c r="D40" s="257"/>
    </row>
    <row r="41" ht="48" customHeight="1">
      <c r="A41" s="250" t="str">
        <v>Монтаж на растворную постель М100. Толщина плит — 220 мм. П-3* — плита с люком. Цена за 1 плиту.
М100 qorishmasiga o‘rnatish. Plita qalinligi — 220 mm. П-3* — lyukli plita. Narx 1 ta plita uchun.</v>
      </c>
      <c r="B41" s="251"/>
      <c r="C41" s="251"/>
      <c r="D41" s="251"/>
    </row>
    <row r="42" ht="50" customHeight="1">
      <c r="A42" s="241" t="str">
        <v>П-1: монтаж ПК 60.12-8т, L = 5980 мм, 1 шт.
П-1: PK 60.12-8т plitasini o‘rnatish, L = 5980 mm, 1 dona</v>
      </c>
      <c r="B42" s="276" t="n">
        <v>4</v>
      </c>
      <c r="C42" s="277"/>
      <c r="D42" s="278" t="str">
        <f>IF(AND(ISNUMBER(B42),ISNUMBER(C42)),B42*C42,"")</f>
      </c>
    </row>
    <row r="43" ht="50" customHeight="1">
      <c r="A43" s="241" t="str">
        <v>П-2: монтаж ПК 54.12-8т, L = 5380 мм, 1 шт.
П-2: PK 54.12-8т plitasini o‘rnatish, L = 5380 mm, 1 dona</v>
      </c>
      <c r="B43" s="276" t="n">
        <v>4</v>
      </c>
      <c r="C43" s="277"/>
      <c r="D43" s="278" t="str">
        <f>IF(AND(ISNUMBER(B43),ISNUMBER(C43)),B43*C43,"")</f>
      </c>
    </row>
    <row r="44" ht="50" customHeight="1">
      <c r="A44" s="241" t="str">
        <v>П-3: монтаж ПК 50.12-8т, L = 4980 мм, 1 шт.
П-3: PK 50.12-8т plitasini o‘rnatish, L = 4980 mm, 1 dona</v>
      </c>
      <c r="B44" s="276" t="n">
        <v>1</v>
      </c>
      <c r="C44" s="277"/>
      <c r="D44" s="278" t="str">
        <f>IF(AND(ISNUMBER(B44),ISNUMBER(C44)),B44*C44,"")</f>
      </c>
    </row>
    <row r="45" ht="50" customHeight="1">
      <c r="A45" s="241" t="str">
        <v>П-3*: монтаж ПК 50.12-8т с люком, L = 4980 мм, 1 шт.
П-3*: PK 50.12-8т lyukli plitasini o‘rnatish, L = 4980 mm, 1 dona</v>
      </c>
      <c r="B45" s="276" t="n">
        <v>1</v>
      </c>
      <c r="C45" s="277"/>
      <c r="D45" s="278" t="str">
        <f>IF(AND(ISNUMBER(B45),ISNUMBER(C45)),B45*C45,"")</f>
      </c>
    </row>
    <row r="46" ht="50" customHeight="1">
      <c r="A46" s="241" t="str">
        <v>П-4: монтаж ПК 50.10-8т, L = 4980 мм, 1 шт.
П-4: PK 50.10-8т plitasini o‘rnatish, L = 4980 mm, 1 dona</v>
      </c>
      <c r="B46" s="276" t="n">
        <v>4</v>
      </c>
      <c r="C46" s="277"/>
      <c r="D46" s="278" t="str">
        <f>IF(AND(ISNUMBER(B46),ISNUMBER(C46)),B46*C46,"")</f>
      </c>
    </row>
    <row r="47" ht="50" customHeight="1">
      <c r="A47" s="241" t="str">
        <v>П-5: монтаж ПК 46.10-8т, L = 4580 мм, 1 шт.
П-5: PK 46.10-8т plitasini o‘rnatish, L = 4580 mm, 1 dona</v>
      </c>
      <c r="B47" s="276" t="n">
        <v>3</v>
      </c>
      <c r="C47" s="277"/>
      <c r="D47" s="278" t="str">
        <f>IF(AND(ISNUMBER(B47),ISNUMBER(C47)),B47*C47,"")</f>
      </c>
    </row>
    <row r="48" ht="50" customHeight="1">
      <c r="A48" s="241" t="str">
        <v>П-6: монтаж ПК 44.12-8т, L = 4380 мм, 1 шт.
П-6: PK 44.12-8т plitasini o‘rnatish, L = 4380 mm, 1 dona</v>
      </c>
      <c r="B48" s="276" t="n">
        <v>3</v>
      </c>
      <c r="C48" s="277"/>
      <c r="D48" s="278" t="str">
        <f>IF(AND(ISNUMBER(B48),ISNUMBER(C48)),B48*C48,"")</f>
      </c>
    </row>
    <row r="49" ht="50" customHeight="1">
      <c r="A49" s="241" t="str">
        <v>П-7: монтаж ПК 44.10-8т, L = 4380 мм, 1 шт.
П-7: PK 44.10-8т plitasini o‘rnatish, L = 4380 mm, 1 dona</v>
      </c>
      <c r="B49" s="276" t="n">
        <v>4</v>
      </c>
      <c r="C49" s="277"/>
      <c r="D49" s="278" t="str">
        <f>IF(AND(ISNUMBER(B49),ISNUMBER(C49)),B49*C49,"")</f>
      </c>
    </row>
    <row r="50" ht="50" customHeight="1">
      <c r="A50" s="241" t="str">
        <v>П-8: монтаж ПК 27.12-8т, L = 2680 мм, 1 шт.
П-8: PK 27.12-8т plitasini o‘rnatish, L = 2680 mm, 1 dona</v>
      </c>
      <c r="B50" s="276" t="n">
        <v>2</v>
      </c>
      <c r="C50" s="277"/>
      <c r="D50" s="278" t="str">
        <f>IF(AND(ISNUMBER(B50),ISNUMBER(C50)),B50*C50,"")</f>
      </c>
    </row>
    <row r="51" ht="50" customHeight="1">
      <c r="A51" s="241" t="str">
        <v>П-9: монтаж ПК 27.10-8т, L = 2680 мм, 1 шт.
П-9: PK 27.10-8т plitasini o‘rnatish, L = 2680 mm, 1 dona</v>
      </c>
      <c r="B51" s="276" t="n">
        <v>1</v>
      </c>
      <c r="C51" s="277"/>
      <c r="D51" s="278" t="str">
        <f>IF(AND(ISNUMBER(B51),ISNUMBER(C51)),B51*C51,"")</f>
      </c>
    </row>
    <row r="52" ht="50" customHeight="1">
      <c r="A52" s="241" t="str">
        <v>П-10: монтаж ПК 50.15-8т, L = 4980 мм, 1 шт.
П-10: PK 50.15-8т plitasini o‘rnatish, L = 4980 mm, 1 dona</v>
      </c>
      <c r="B52" s="276" t="n">
        <v>1</v>
      </c>
      <c r="C52" s="277"/>
      <c r="D52" s="278" t="str">
        <f>IF(AND(ISNUMBER(B52),ISNUMBER(C52)),B52*C52,"")</f>
      </c>
    </row>
    <row r="53" ht="50" customHeight="1">
      <c r="A53" s="241" t="str">
        <v>П-11: монтаж ПК 32.10-8т, L = 3180 мм, 1 шт.
П-11: PK 32.10-8т plitasini o‘rnatish, L = 3180 mm, 1 dona</v>
      </c>
      <c r="B53" s="276" t="n">
        <v>4</v>
      </c>
      <c r="C53" s="277"/>
      <c r="D53" s="278" t="str">
        <f>IF(AND(ISNUMBER(B53),ISNUMBER(C53)),B53*C53,"")</f>
      </c>
    </row>
    <row r="54" ht="50" customHeight="1">
      <c r="A54" s="241" t="str">
        <v>П-12: монтаж ПК 26.12-8т, L = 2580 мм, 1 шт.
П-12: PK 26.12-8т plitasini o‘rnatish, L = 2580 mm, 1 dona</v>
      </c>
      <c r="B54" s="276" t="n">
        <v>1</v>
      </c>
      <c r="C54" s="277"/>
      <c r="D54" s="278" t="str">
        <f>IF(AND(ISNUMBER(B54),ISNUMBER(C54)),B54*C54,"")</f>
      </c>
    </row>
    <row r="55" ht="50" customHeight="1">
      <c r="A55" s="241" t="str">
        <v>П-13: монтаж ПК 26.10-8т, L = 2580 мм, 1 шт.
П-13: PK 26.10-8т plitasini o‘rnatish, L = 2580 mm, 1 dona</v>
      </c>
      <c r="B55" s="276" t="n">
        <v>5</v>
      </c>
      <c r="C55" s="277"/>
      <c r="D55" s="278" t="str">
        <f>IF(AND(ISNUMBER(B55),ISNUMBER(C55)),B55*C55,"")</f>
      </c>
    </row>
    <row r="56" ht="50" customHeight="1">
      <c r="A56" s="241" t="str">
        <v>П-14: монтаж ПК 17.12-8т, L = 1680 мм, 1 шт.
П-14: PK 17.12-8т plitasini o‘rnatish, L = 1680 mm, 1 dona</v>
      </c>
      <c r="B56" s="276" t="n">
        <v>2</v>
      </c>
      <c r="C56" s="277"/>
      <c r="D56" s="278" t="str">
        <f>IF(AND(ISNUMBER(B56),ISNUMBER(C56)),B56*C56,"")</f>
      </c>
    </row>
    <row r="57" ht="38" customHeight="1">
      <c r="A57" s="256" t="str">
        <v>Монтаж ПК всего / PK o‘rnatish jami</v>
      </c>
      <c r="B57" s="257"/>
      <c r="C57" s="257"/>
      <c r="D57" s="274" t="str">
        <f>IF(COUNT(D42:D56)=0,"",SUM(D42:D56))</f>
      </c>
    </row>
    <row r="58" ht="30" customHeight="1">
      <c r="A58" s="256" t="str">
        <v>ЗАПОЛНЕНИЕ И АНКЕРОВКА / TO‘LDIRISH VA ANKERLASH</v>
      </c>
      <c r="B58" s="257"/>
      <c r="C58" s="257"/>
      <c r="D58" s="257"/>
    </row>
    <row r="59" ht="50" customHeight="1">
      <c r="A59" s="241" t="str">
        <v>Заполнение участков между ФБС, 1 м³
FBS oralig‘ini to‘ldirish, 1 m³</v>
      </c>
      <c r="B59" s="282" t="n">
        <v>5.31</v>
      </c>
      <c r="C59" s="277"/>
      <c r="D59" s="278" t="str">
        <f>IF(AND(ISNUMBER(B59),ISNUMBER(C59)),B59*C59,"")</f>
      </c>
    </row>
    <row r="60" ht="50" customHeight="1">
      <c r="A60" s="241" t="str">
        <v>Установка анкеров А-1: Ø10 А-I, L = 1100 мм, 1 шт.
А-1 ankerini o‘rnatish: Ø10 А-I, L = 1100 mm, 1 dona</v>
      </c>
      <c r="B60" s="276" t="n">
        <v>30</v>
      </c>
      <c r="C60" s="277"/>
      <c r="D60" s="278" t="str">
        <f>IF(AND(ISNUMBER(B60),ISNUMBER(C60)),B60*C60,"")</f>
      </c>
    </row>
    <row r="61" ht="50" customHeight="1">
      <c r="A61" s="241" t="str">
        <v>Установка анкеров А-2: Ø10 А-I, L = 900 мм, 1 шт.
А-2 ankerini o‘rnatish: Ø10 А-I, L = 900 mm, 1 dona</v>
      </c>
      <c r="B61" s="276" t="n">
        <v>22</v>
      </c>
      <c r="C61" s="277"/>
      <c r="D61" s="278" t="str">
        <f>IF(AND(ISNUMBER(B61),ISNUMBER(C61)),B61*C61,"")</f>
      </c>
    </row>
    <row r="62" ht="64" customHeight="1">
      <c r="A62" s="241" t="str">
        <v>Заделка швов и примыканий ПК М100, защита анкеров раствором, весь объём
PK choklari va tutashuvlarini М100 bilan to‘ldirish, ankerlarni qorishma bilan himoyalash, barcha ish</v>
      </c>
      <c r="B62" s="276" t="n">
        <v>1</v>
      </c>
      <c r="C62" s="277"/>
      <c r="D62" s="278" t="str">
        <f>IF(AND(ISNUMBER(B62),ISNUMBER(C62)),B62*C62,"")</f>
      </c>
    </row>
    <row r="63" ht="38" customHeight="1">
      <c r="A63" s="256" t="str">
        <v>Заполнение и анкеровка всего / To‘ldirish va ankerlash jami</v>
      </c>
      <c r="B63" s="257"/>
      <c r="C63" s="257"/>
      <c r="D63" s="274" t="str">
        <f>IF(COUNT(D59:D62)=0,"",SUM(D59:D62))</f>
      </c>
    </row>
    <row r="64" ht="52" customHeight="1">
      <c r="A64" s="250" t="str">
        <v>КР, л.11: заполнение В15 W4 F100, 5,31 м³; примечание «блоки D600 внутри». Состав заполнения уточнить перед выполнением.
KR, 11-varaq: В15 W4 F100, 5,31 m³; izoh: ichkarida D600 bloklari. Ishdan oldin to‘ldirish tarkibini aniqlashtiring.</v>
      </c>
      <c r="B64" s="251"/>
      <c r="C64" s="251"/>
      <c r="D64" s="251"/>
    </row>
    <row r="65" ht="30" customHeight="1">
      <c r="A65" s="256" t="str">
        <v>3. ТЕХНИКА / TEXNIKA</v>
      </c>
      <c r="B65" s="257"/>
      <c r="C65" s="257"/>
      <c r="D65" s="257"/>
    </row>
    <row r="66" ht="48" customHeight="1">
      <c r="A66" s="262" t="str">
        <v>Техника, весь этап
Texnika, barcha ish</v>
      </c>
      <c r="B66" s="263" t="str">
        <v>Комплект
To‘plam</v>
      </c>
      <c r="C66" s="263" t="str">
        <v>Цена, ₽
Narx, ₽</v>
      </c>
      <c r="D66" s="263" t="str">
        <v>Сумма, ₽
Jami, ₽</v>
      </c>
    </row>
    <row r="67" ht="50" customHeight="1">
      <c r="A67" s="241" t="str">
        <v>Кран для ФБС и перемычек, весь этап
FBS va to‘sinlar uchun kran, barcha ish</v>
      </c>
      <c r="B67" s="276" t="n">
        <v>1</v>
      </c>
      <c r="C67" s="277"/>
      <c r="D67" s="278" t="str">
        <f>IF(AND(ISNUMBER(B67),ISNUMBER(C67)),B67*C67,"")</f>
      </c>
    </row>
    <row r="68" ht="50" customHeight="1">
      <c r="A68" s="241" t="str">
        <v>Кран для плит ПК, весь этап
PK plitalari uchun kran, barcha ish</v>
      </c>
      <c r="B68" s="276" t="n">
        <v>1</v>
      </c>
      <c r="C68" s="277"/>
      <c r="D68" s="278" t="str">
        <f>IF(AND(ISNUMBER(B68),ISNUMBER(C68)),B68*C68,"")</f>
      </c>
    </row>
    <row r="69" ht="50" customHeight="1">
      <c r="A69" s="241" t="str">
        <v>Другая техника, весь объём
Boshqa texnika, barcha ish</v>
      </c>
      <c r="B69" s="276" t="n">
        <v>1</v>
      </c>
      <c r="C69" s="277"/>
      <c r="D69" s="278" t="str">
        <f>IF(AND(ISNUMBER(B69),ISNUMBER(C69)),B69*C69,"")</f>
      </c>
    </row>
    <row r="70" ht="38" customHeight="1">
      <c r="A70" s="256" t="str">
        <v>Техника всего / Texnika jami</v>
      </c>
      <c r="B70" s="257"/>
      <c r="C70" s="257"/>
      <c r="D70" s="274" t="str">
        <f>IF(COUNT(D67:D69)=0,"",SUM(D67:D69))</f>
      </c>
    </row>
    <row r="71" ht="48" customHeight="1">
      <c r="A71" s="250" t="str">
        <v>Если техника уже входит в стоимость монтажа, в её строке указать 0. Количество «1» означает цену за весь этап.
Texnika montaj narxiga kiritilgan bo‘lsa, uning qatoriga 0 yozing. «1» — barcha ish uchun umumiy narx.</v>
      </c>
      <c r="B71" s="251"/>
      <c r="C71" s="251"/>
      <c r="D71" s="251"/>
    </row>
    <row r="72" ht="10" customHeight="1">
      <c r="A72" s="241"/>
      <c r="B72" s="243"/>
      <c r="C72" s="243"/>
      <c r="D72" s="243"/>
    </row>
    <row r="73" ht="48" customHeight="1">
      <c r="A73" s="256" t="str">
        <v>ИТОГО ПО ЗАПОЛНЕННЫМ СТРОКАМ, ₽
TO‘LDIRILGAN QATORLAR JAMI, ₽</v>
      </c>
      <c r="B73" s="257"/>
      <c r="C73" s="257"/>
      <c r="D73" s="275" t="str">
        <f>IF(COUNT(D25:D32,D35,D38,D42:D56,D59:D62,D67:D69)=0,"",SUM(D33,D35,D38,D57,D63,D70))</f>
      </c>
    </row>
    <row r="74" ht="46" customHeight="1">
      <c r="A74" s="241" t="str">
        <f>IF(COUNT(D25:D32,D35,D38,D42:D56,D59:D62,D67:D69)=0,"Расценки не введены. / Narxlar kiritilmagan.",IF(COUNT(D25:D32,D35,D38,D42:D56,D59:D62,D67:D69)&lt;32,"ЧАСТИЧНЫЙ РАСЧЁТ / QISMAN HISOB: ","Все строки рассчитаны / Barcha qatorlar hisoblangan: ")&amp;COUNT(D25:D32,D35,D38,D42:D56,D59:D62,D67:D69)&amp;" / 32.")&amp;IF(B35=""," Количество перемычек не уточнено. / To‘sinlar soni aniqlanmagan.","")</f>
        <v>Расценки не введены. / Narxlar kiritilmagan. Количество перемычек не уточнено. / To‘sinlar soni aniqlanmagan.</v>
      </c>
      <c r="B74" s="243"/>
      <c r="C74" s="243"/>
      <c r="D74" s="243"/>
    </row>
    <row r="75" ht="62" customHeight="1">
      <c r="A75" s="241" t="str">
        <v>Пометки подрядчика / Pudratchi izohi</v>
      </c>
      <c r="B75" s="254"/>
      <c r="C75" s="254"/>
      <c r="D75" s="254"/>
    </row>
    <row r="76" ht="10" customHeight="1">
      <c r="A76" s="241"/>
      <c r="B76" s="243"/>
      <c r="C76" s="243"/>
      <c r="D76" s="243"/>
    </row>
    <row r="77" ht="30" customHeight="1">
      <c r="A77" s="256" t="str">
        <v>ИСТОЧНИКИ ОБЪЁМОВ / HAJMLAR MANBALARI</v>
      </c>
      <c r="B77" s="257"/>
      <c r="C77" s="257"/>
      <c r="D77" s="257"/>
    </row>
    <row r="78" ht="42" customHeight="1">
      <c r="A78" s="283" t="str">
        <v>КР «Цоколь. Сплошная монолитная фундаментная плита + ФБС + плиты ПК».
KR: monolit poydevor plitasi, FBS bloklari va PK plitalari.</v>
      </c>
      <c r="B78" s="284"/>
      <c r="C78" s="284"/>
      <c r="D78" s="284"/>
    </row>
    <row r="79" ht="44" customHeight="1">
      <c r="A79" s="283" t="str">
        <v>ФБС и заполнение: л.7–11 (PDF 6–10); сводная — л.11. Армопояс: л.12 (PDF 11).
FBS va to‘ldirish: 7–11-varaqlar; umumiy jadval — 11-varaq. Armopoyas — 12-varaq.</v>
      </c>
      <c r="B79" s="284"/>
      <c r="C79" s="284"/>
      <c r="D79" s="284"/>
    </row>
    <row r="80" ht="48" customHeight="1">
      <c r="A80" s="283" t="str">
        <v>Перекрытие: л.1–2 раздела ПК (PDF 21–22). Анкеры — л.2. Длины ПК — л.1; толщина — разрезы КР, л.4 (PDF 3).
PK yopmasi: 1–2-varaqlar. Ankerlar — 2-varaq. Uzunliklar — 1-varaq; qalinlik — KR 4-varaq.</v>
      </c>
      <c r="B80" s="284"/>
      <c r="C80" s="284"/>
      <c r="D80" s="284"/>
    </row>
    <row r="81" ht="48" customHeight="1">
      <c r="A81" s="283" t="str">
        <v>Перемычки: на л.10–11 КР есть расхождение количества. «3П16-37» в спецификации и «3Пб-16-37» в выносках.
To‘sinlar: KR 10–11-varaqlarida sonlar farq qiladi. Jadvalda «3П16-37», chizmada «3Пб-16-37».</v>
      </c>
      <c r="B81" s="284"/>
      <c r="C81" s="284"/>
      <c r="D81" s="284"/>
    </row>
    <row r="82" ht="44" customHeight="1">
      <c r="A82" s="283" t="str">
        <v>Размеры ФБС: ГОСТ 13579-2018, таблица 1. Размеры 3ПБ16-37: ГОСТ 948-2016, таблица 1.
FBS o‘lchamlari: ГОСТ 13579-2018, 1-jadval. 3ПБ16-37 o‘lchamlari: ГОСТ 948-2016, 1-jadval.</v>
      </c>
      <c r="B82" s="284"/>
      <c r="C82" s="284"/>
      <c r="D82" s="284"/>
    </row>
    <row r="83" ht="48" customHeight="1">
      <c r="A83" s="283" t="str">
        <v>ГОСТ 13579-2018: https://files.stroyinf.ru/Data2/1/4293734/4293734186.pdf
ГОСТ 948-2016: https://jbi-zavod.ru/wp-content/uploads/2020/04/gost-948-2016peremychki.pdf</v>
      </c>
      <c r="B83" s="284"/>
      <c r="C83" s="284"/>
      <c r="D83" s="284"/>
    </row>
    <row r="84" ht="10" customHeight="1">
      <c r="A84" s="241"/>
      <c r="B84" s="243"/>
      <c r="C84" s="243"/>
      <c r="D84" s="243"/>
    </row>
    <row r="85" ht="22" customHeight="1">
      <c r="A85" s="290" t="str">
        <v>Связь по смете / Smeta bo‘yicha aloqa</v>
      </c>
      <c r="B85" s="290"/>
      <c r="C85" s="290"/>
      <c r="D85" s="290"/>
    </row>
    <row r="86" ht="28" customHeight="1">
      <c r="A86" s="291" t="str">
        <v>Василий / Vasiliy   +7 926 528-38-05</v>
      </c>
      <c r="B86" s="291" t="str">
        <v>WhatsApp</v>
      </c>
      <c r="C86" s="291" t="str">
        <v>Telegram</v>
      </c>
      <c r="D86" s="291" t="str">
        <v>MAX</v>
      </c>
    </row>
    <row r="87" ht="40" customHeight="1">
      <c r="A87" s="289" t="str">
        <v>Нет компьютера или Excel не открывается — позвоните или напишите цены по строкам сметы.
Kompyuter bo‘lmasa yoki Excel ochilmasa — qo‘ng‘iroq qiling yoki smeta qatorlari bo‘yicha narxlarni yozing.</v>
      </c>
      <c r="B87" s="289"/>
      <c r="C87" s="289"/>
      <c r="D87" s="289"/>
    </row>
    <row r="88" ht="10" customHeight="1">
      <c r="A88" s="289"/>
      <c r="B88" s="289"/>
      <c r="C88" s="289"/>
      <c r="D88" s="289"/>
    </row>
    <row r="89" ht="22" customHeight="1">
      <c r="A89"/>
      <c r="B89"/>
      <c r="C89"/>
      <c r="D89"/>
    </row>
    <row r="90" ht="22" customHeight="1">
      <c r="A90"/>
      <c r="B90"/>
      <c r="C90"/>
      <c r="D90"/>
    </row>
    <row r="91" ht="22" customHeight="1">
      <c r="A91"/>
      <c r="B91"/>
      <c r="C91"/>
      <c r="D91"/>
    </row>
    <row r="92" ht="22" customHeight="1">
      <c r="A92"/>
      <c r="B92"/>
      <c r="C92"/>
      <c r="D92"/>
    </row>
    <row r="93" ht="22" customHeight="1">
      <c r="A93"/>
      <c r="B93"/>
      <c r="C93"/>
      <c r="D93"/>
    </row>
    <row r="94" ht="22" customHeight="1">
      <c r="A94"/>
      <c r="B94"/>
      <c r="C94"/>
      <c r="D94"/>
    </row>
    <row r="95" ht="22" customHeight="1">
      <c r="A95"/>
      <c r="B95"/>
      <c r="C95"/>
      <c r="D95"/>
    </row>
    <row r="96" ht="22" customHeight="1">
      <c r="A96"/>
      <c r="B96"/>
      <c r="C96"/>
      <c r="D96"/>
    </row>
    <row r="97" ht="22" customHeight="1">
      <c r="A97"/>
      <c r="B97"/>
      <c r="C97"/>
      <c r="D97"/>
    </row>
    <row r="98" ht="22" customHeight="1">
      <c r="A98"/>
      <c r="B98"/>
      <c r="C98"/>
      <c r="D98"/>
    </row>
    <row r="99" ht="22" customHeight="1">
      <c r="A99"/>
      <c r="B99"/>
      <c r="C99"/>
      <c r="D99"/>
    </row>
    <row r="100" ht="22" customHeight="1">
      <c r="A100"/>
      <c r="B100"/>
      <c r="C100"/>
      <c r="D100"/>
    </row>
  </sheetData>
  <mergeCells>
    <mergeCell ref="A2:D2"/>
    <mergeCell ref="A3:D3"/>
    <mergeCell ref="B4:D4"/>
    <mergeCell ref="A6:D6"/>
    <mergeCell ref="A8:D8"/>
    <mergeCell ref="A16:D16"/>
    <mergeCell ref="A17:C17"/>
    <mergeCell ref="A18:D18"/>
    <mergeCell ref="A20:D20"/>
    <mergeCell ref="A21:D21"/>
    <mergeCell ref="A23:D23"/>
    <mergeCell ref="A24:D24"/>
    <mergeCell ref="A33:C33"/>
    <mergeCell ref="A34:D34"/>
    <mergeCell ref="A36:D36"/>
    <mergeCell ref="A37:D37"/>
    <mergeCell ref="A39:D39"/>
    <mergeCell ref="A40:D40"/>
    <mergeCell ref="A41:D41"/>
    <mergeCell ref="A57:C57"/>
    <mergeCell ref="A58:D58"/>
    <mergeCell ref="A63:C63"/>
    <mergeCell ref="A64:D64"/>
    <mergeCell ref="A65:D65"/>
    <mergeCell ref="A70:C70"/>
    <mergeCell ref="A71:D71"/>
    <mergeCell ref="A73:C73"/>
    <mergeCell ref="A74:D74"/>
    <mergeCell ref="B75:D75"/>
    <mergeCell ref="A77:D77"/>
    <mergeCell ref="A78:D78"/>
    <mergeCell ref="A79:D79"/>
    <mergeCell ref="A80:D80"/>
    <mergeCell ref="A81:D81"/>
    <mergeCell ref="A82:D82"/>
    <mergeCell ref="A83:D83"/>
    <mergeCell ref="A85:D85"/>
    <mergeCell ref="A87:D87"/>
  </mergeCells>
  <conditionalFormatting sqref="C25:C25">
    <cfRule type="expression" dxfId="0" priority="1">
      <formula>AND(C25&lt;&gt;"",OR(NOT(ISNUMBER(C25)),C25&lt;0))</formula>
    </cfRule>
  </conditionalFormatting>
  <conditionalFormatting sqref="C26:C26">
    <cfRule type="expression" dxfId="1" priority="2">
      <formula>AND(C26&lt;&gt;"",OR(NOT(ISNUMBER(C26)),C26&lt;0))</formula>
    </cfRule>
  </conditionalFormatting>
  <conditionalFormatting sqref="C27:C27">
    <cfRule type="expression" dxfId="2" priority="3">
      <formula>AND(C27&lt;&gt;"",OR(NOT(ISNUMBER(C27)),C27&lt;0))</formula>
    </cfRule>
  </conditionalFormatting>
  <conditionalFormatting sqref="C28:C28">
    <cfRule type="expression" dxfId="3" priority="4">
      <formula>AND(C28&lt;&gt;"",OR(NOT(ISNUMBER(C28)),C28&lt;0))</formula>
    </cfRule>
  </conditionalFormatting>
  <conditionalFormatting sqref="C29:C29">
    <cfRule type="expression" dxfId="4" priority="5">
      <formula>AND(C29&lt;&gt;"",OR(NOT(ISNUMBER(C29)),C29&lt;0))</formula>
    </cfRule>
  </conditionalFormatting>
  <conditionalFormatting sqref="C30:C30">
    <cfRule type="expression" dxfId="5" priority="6">
      <formula>AND(C30&lt;&gt;"",OR(NOT(ISNUMBER(C30)),C30&lt;0))</formula>
    </cfRule>
  </conditionalFormatting>
  <conditionalFormatting sqref="C31:C31">
    <cfRule type="expression" dxfId="6" priority="7">
      <formula>AND(C31&lt;&gt;"",OR(NOT(ISNUMBER(C31)),C31&lt;0))</formula>
    </cfRule>
  </conditionalFormatting>
  <conditionalFormatting sqref="C32:C32">
    <cfRule type="expression" dxfId="7" priority="8">
      <formula>AND(C32&lt;&gt;"",OR(NOT(ISNUMBER(C32)),C32&lt;0))</formula>
    </cfRule>
  </conditionalFormatting>
  <conditionalFormatting sqref="C35:C35">
    <cfRule type="expression" dxfId="8" priority="9">
      <formula>AND(C35&lt;&gt;"",OR(NOT(ISNUMBER(C35)),C35&lt;0))</formula>
    </cfRule>
  </conditionalFormatting>
  <conditionalFormatting sqref="C38:C38">
    <cfRule type="expression" dxfId="9" priority="10">
      <formula>AND(C38&lt;&gt;"",OR(NOT(ISNUMBER(C38)),C38&lt;0))</formula>
    </cfRule>
  </conditionalFormatting>
  <conditionalFormatting sqref="C42:C42">
    <cfRule type="expression" dxfId="10" priority="11">
      <formula>AND(C42&lt;&gt;"",OR(NOT(ISNUMBER(C42)),C42&lt;0))</formula>
    </cfRule>
  </conditionalFormatting>
  <conditionalFormatting sqref="C43:C43">
    <cfRule type="expression" dxfId="11" priority="12">
      <formula>AND(C43&lt;&gt;"",OR(NOT(ISNUMBER(C43)),C43&lt;0))</formula>
    </cfRule>
  </conditionalFormatting>
  <conditionalFormatting sqref="C44:C44">
    <cfRule type="expression" dxfId="12" priority="13">
      <formula>AND(C44&lt;&gt;"",OR(NOT(ISNUMBER(C44)),C44&lt;0))</formula>
    </cfRule>
  </conditionalFormatting>
  <conditionalFormatting sqref="C45:C45">
    <cfRule type="expression" dxfId="13" priority="14">
      <formula>AND(C45&lt;&gt;"",OR(NOT(ISNUMBER(C45)),C45&lt;0))</formula>
    </cfRule>
  </conditionalFormatting>
  <conditionalFormatting sqref="C46:C46">
    <cfRule type="expression" dxfId="14" priority="15">
      <formula>AND(C46&lt;&gt;"",OR(NOT(ISNUMBER(C46)),C46&lt;0))</formula>
    </cfRule>
  </conditionalFormatting>
  <conditionalFormatting sqref="C47:C47">
    <cfRule type="expression" dxfId="15" priority="16">
      <formula>AND(C47&lt;&gt;"",OR(NOT(ISNUMBER(C47)),C47&lt;0))</formula>
    </cfRule>
  </conditionalFormatting>
  <conditionalFormatting sqref="C48:C48">
    <cfRule type="expression" dxfId="16" priority="17">
      <formula>AND(C48&lt;&gt;"",OR(NOT(ISNUMBER(C48)),C48&lt;0))</formula>
    </cfRule>
  </conditionalFormatting>
  <conditionalFormatting sqref="C49:C49">
    <cfRule type="expression" dxfId="17" priority="18">
      <formula>AND(C49&lt;&gt;"",OR(NOT(ISNUMBER(C49)),C49&lt;0))</formula>
    </cfRule>
  </conditionalFormatting>
  <conditionalFormatting sqref="C50:C50">
    <cfRule type="expression" dxfId="18" priority="19">
      <formula>AND(C50&lt;&gt;"",OR(NOT(ISNUMBER(C50)),C50&lt;0))</formula>
    </cfRule>
  </conditionalFormatting>
  <conditionalFormatting sqref="C51:C51">
    <cfRule type="expression" dxfId="19" priority="20">
      <formula>AND(C51&lt;&gt;"",OR(NOT(ISNUMBER(C51)),C51&lt;0))</formula>
    </cfRule>
  </conditionalFormatting>
  <conditionalFormatting sqref="C52:C52">
    <cfRule type="expression" dxfId="20" priority="21">
      <formula>AND(C52&lt;&gt;"",OR(NOT(ISNUMBER(C52)),C52&lt;0))</formula>
    </cfRule>
  </conditionalFormatting>
  <conditionalFormatting sqref="C53:C53">
    <cfRule type="expression" dxfId="21" priority="22">
      <formula>AND(C53&lt;&gt;"",OR(NOT(ISNUMBER(C53)),C53&lt;0))</formula>
    </cfRule>
  </conditionalFormatting>
  <conditionalFormatting sqref="C54:C54">
    <cfRule type="expression" dxfId="22" priority="23">
      <formula>AND(C54&lt;&gt;"",OR(NOT(ISNUMBER(C54)),C54&lt;0))</formula>
    </cfRule>
  </conditionalFormatting>
  <conditionalFormatting sqref="C55:C55">
    <cfRule type="expression" dxfId="23" priority="24">
      <formula>AND(C55&lt;&gt;"",OR(NOT(ISNUMBER(C55)),C55&lt;0))</formula>
    </cfRule>
  </conditionalFormatting>
  <conditionalFormatting sqref="C56:C56">
    <cfRule type="expression" dxfId="24" priority="25">
      <formula>AND(C56&lt;&gt;"",OR(NOT(ISNUMBER(C56)),C56&lt;0))</formula>
    </cfRule>
  </conditionalFormatting>
  <conditionalFormatting sqref="C59:C59">
    <cfRule type="expression" dxfId="25" priority="26">
      <formula>AND(C59&lt;&gt;"",OR(NOT(ISNUMBER(C59)),C59&lt;0))</formula>
    </cfRule>
  </conditionalFormatting>
  <conditionalFormatting sqref="C60:C60">
    <cfRule type="expression" dxfId="26" priority="27">
      <formula>AND(C60&lt;&gt;"",OR(NOT(ISNUMBER(C60)),C60&lt;0))</formula>
    </cfRule>
  </conditionalFormatting>
  <conditionalFormatting sqref="C61:C61">
    <cfRule type="expression" dxfId="27" priority="28">
      <formula>AND(C61&lt;&gt;"",OR(NOT(ISNUMBER(C61)),C61&lt;0))</formula>
    </cfRule>
  </conditionalFormatting>
  <conditionalFormatting sqref="C62:C62">
    <cfRule type="expression" dxfId="28" priority="29">
      <formula>AND(C62&lt;&gt;"",OR(NOT(ISNUMBER(C62)),C62&lt;0))</formula>
    </cfRule>
  </conditionalFormatting>
  <conditionalFormatting sqref="C67:C67">
    <cfRule type="expression" dxfId="29" priority="30">
      <formula>AND(C67&lt;&gt;"",OR(NOT(ISNUMBER(C67)),C67&lt;0))</formula>
    </cfRule>
  </conditionalFormatting>
  <conditionalFormatting sqref="C68:C68">
    <cfRule type="expression" dxfId="30" priority="31">
      <formula>AND(C68&lt;&gt;"",OR(NOT(ISNUMBER(C68)),C68&lt;0))</formula>
    </cfRule>
  </conditionalFormatting>
  <conditionalFormatting sqref="C69:C69">
    <cfRule type="expression" dxfId="31" priority="32">
      <formula>AND(C69&lt;&gt;"",OR(NOT(ISNUMBER(C69)),C69&lt;0))</formula>
    </cfRule>
  </conditionalFormatting>
  <dataValidations count="33">
    <dataValidation type="decimal" operator="greaterThanOrEqual" sqref="C25">
      <formula1>0</formula1>
    </dataValidation>
    <dataValidation type="decimal" operator="greaterThanOrEqual" sqref="C26">
      <formula1>0</formula1>
    </dataValidation>
    <dataValidation type="decimal" operator="greaterThanOrEqual" sqref="C27">
      <formula1>0</formula1>
    </dataValidation>
    <dataValidation type="decimal" operator="greaterThanOrEqual" sqref="C28">
      <formula1>0</formula1>
    </dataValidation>
    <dataValidation type="decimal" operator="greaterThanOrEqual" sqref="C29">
      <formula1>0</formula1>
    </dataValidation>
    <dataValidation type="decimal" operator="greaterThanOrEqual" sqref="C30">
      <formula1>0</formula1>
    </dataValidation>
    <dataValidation type="decimal" operator="greaterThanOrEqual" sqref="C31">
      <formula1>0</formula1>
    </dataValidation>
    <dataValidation type="decimal" operator="greaterThanOrEqual" sqref="C32">
      <formula1>0</formula1>
    </dataValidation>
    <dataValidation type="decimal" operator="greaterThanOrEqual" sqref="C35">
      <formula1>0</formula1>
    </dataValidation>
    <dataValidation type="whole" operator="greaterThan" sqref="B35">
      <formula1>0</formula1>
    </dataValidation>
    <dataValidation type="decimal" operator="greaterThanOrEqual" sqref="C38">
      <formula1>0</formula1>
    </dataValidation>
    <dataValidation type="decimal" operator="greaterThanOrEqual" sqref="C42">
      <formula1>0</formula1>
    </dataValidation>
    <dataValidation type="decimal" operator="greaterThanOrEqual" sqref="C43">
      <formula1>0</formula1>
    </dataValidation>
    <dataValidation type="decimal" operator="greaterThanOrEqual" sqref="C44">
      <formula1>0</formula1>
    </dataValidation>
    <dataValidation type="decimal" operator="greaterThanOrEqual" sqref="C45">
      <formula1>0</formula1>
    </dataValidation>
    <dataValidation type="decimal" operator="greaterThanOrEqual" sqref="C46">
      <formula1>0</formula1>
    </dataValidation>
    <dataValidation type="decimal" operator="greaterThanOrEqual" sqref="C47">
      <formula1>0</formula1>
    </dataValidation>
    <dataValidation type="decimal" operator="greaterThanOrEqual" sqref="C48">
      <formula1>0</formula1>
    </dataValidation>
    <dataValidation type="decimal" operator="greaterThanOrEqual" sqref="C49">
      <formula1>0</formula1>
    </dataValidation>
    <dataValidation type="decimal" operator="greaterThanOrEqual" sqref="C50">
      <formula1>0</formula1>
    </dataValidation>
    <dataValidation type="decimal" operator="greaterThanOrEqual" sqref="C51">
      <formula1>0</formula1>
    </dataValidation>
    <dataValidation type="decimal" operator="greaterThanOrEqual" sqref="C52">
      <formula1>0</formula1>
    </dataValidation>
    <dataValidation type="decimal" operator="greaterThanOrEqual" sqref="C53">
      <formula1>0</formula1>
    </dataValidation>
    <dataValidation type="decimal" operator="greaterThanOrEqual" sqref="C54">
      <formula1>0</formula1>
    </dataValidation>
    <dataValidation type="decimal" operator="greaterThanOrEqual" sqref="C55">
      <formula1>0</formula1>
    </dataValidation>
    <dataValidation type="decimal" operator="greaterThanOrEqual" sqref="C56">
      <formula1>0</formula1>
    </dataValidation>
    <dataValidation type="decimal" operator="greaterThanOrEqual" sqref="C59">
      <formula1>0</formula1>
    </dataValidation>
    <dataValidation type="decimal" operator="greaterThanOrEqual" sqref="C60">
      <formula1>0</formula1>
    </dataValidation>
    <dataValidation type="decimal" operator="greaterThanOrEqual" sqref="C61">
      <formula1>0</formula1>
    </dataValidation>
    <dataValidation type="decimal" operator="greaterThanOrEqual" sqref="C62">
      <formula1>0</formula1>
    </dataValidation>
    <dataValidation type="decimal" operator="greaterThanOrEqual" sqref="C67">
      <formula1>0</formula1>
    </dataValidation>
    <dataValidation type="decimal" operator="greaterThanOrEqual" sqref="C68">
      <formula1>0</formula1>
    </dataValidation>
    <dataValidation type="decimal" operator="greaterThanOrEqual" sqref="C69">
      <formula1>0</formula1>
    </dataValidation>
  </dataValidations>
  <hyperlinks>
    <hyperlink ref="A86" r:id="rIdContact1" display="Василий / Vasiliy   +7 926 528-38-05"/>
    <hyperlink ref="B86" r:id="rIdContact2" display="WhatsApp"/>
    <hyperlink ref="C86" r:id="rIdContact3" display="Telegram"/>
    <hyperlink ref="D86" r:id="rIdContact4" display="MAX"/>
  </hyperlinks>
  <pageMargins left="0.7" right="0.7" top="0.75" bottom="0.75" header="0.3" footer="0.3"/>
</worksheet>
</file>